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mc:AlternateContent xmlns:mc="http://schemas.openxmlformats.org/markup-compatibility/2006">
    <mc:Choice Requires="x15">
      <x15ac:absPath xmlns:x15ac="http://schemas.microsoft.com/office/spreadsheetml/2010/11/ac" url="/Users/gabdullaamankeldiuly/Downloads/"/>
    </mc:Choice>
  </mc:AlternateContent>
  <xr:revisionPtr revIDLastSave="0" documentId="13_ncr:1_{5176C1A8-CD73-2A4D-8E5A-E7F2F74C08C6}" xr6:coauthVersionLast="47" xr6:coauthVersionMax="47" xr10:uidLastSave="{00000000-0000-0000-0000-000000000000}"/>
  <bookViews>
    <workbookView xWindow="0" yWindow="840" windowWidth="34200" windowHeight="21400" xr2:uid="{28EA0FD6-2C56-224C-BAAA-5F9ABD084221}"/>
  </bookViews>
  <sheets>
    <sheet name="Content" sheetId="1" r:id="rId1"/>
    <sheet name="GRI Content" sheetId="3" r:id="rId2"/>
    <sheet name="SASB Content" sheetId="5" r:id="rId3"/>
    <sheet name="Figures" sheetId="6" r:id="rId4"/>
    <sheet name="Environmental&gt;&gt;" sheetId="7" r:id="rId5"/>
    <sheet name="Emissions" sheetId="8" r:id="rId6"/>
    <sheet name="Water resources" sheetId="9" r:id="rId7"/>
    <sheet name="Energy" sheetId="10" r:id="rId8"/>
    <sheet name="Waste" sheetId="11" r:id="rId9"/>
    <sheet name="Expenditure" sheetId="12" r:id="rId10"/>
    <sheet name="Social&gt;&gt;" sheetId="13" r:id="rId11"/>
    <sheet name="Employees" sheetId="14" r:id="rId12"/>
    <sheet name="Diversity&amp;Inclusion" sheetId="15" r:id="rId13"/>
    <sheet name="Training" sheetId="16" r:id="rId14"/>
    <sheet name="HSE" sheetId="17" r:id="rId15"/>
    <sheet name="Governance&gt;&gt;" sheetId="19" r:id="rId16"/>
    <sheet name="Corporate Governance" sheetId="20" r:id="rId17"/>
    <sheet name="Financial" sheetId="21" r:id="rId18"/>
    <sheet name="Procurement" sheetId="22" r:id="rId19"/>
    <sheet name="Compliance" sheetId="23" r:id="rId20"/>
    <sheet name="Others&gt;&gt;" sheetId="24" r:id="rId21"/>
    <sheet name="Operational Indicators" sheetId="25" r:id="rId22"/>
  </sheets>
  <externalReferences>
    <externalReference r:id="rId23"/>
  </externalReferences>
  <definedNames>
    <definedName name="_ftn1" localSheetId="17">Financial!$B$18</definedName>
    <definedName name="_ftn2" localSheetId="17">Financial!$B$19</definedName>
    <definedName name="_ftn3" localSheetId="17">Financial!$B$21</definedName>
    <definedName name="_ftnref1" localSheetId="17">Financial!$B$6</definedName>
    <definedName name="_ftnref2" localSheetId="17">Financial!$B$8</definedName>
    <definedName name="_ftnref3" localSheetId="17">Financial!$B$9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6" l="1"/>
  <c r="H76" i="15"/>
  <c r="B301" i="6" a="1"/>
  <c r="B301" i="6" s="1"/>
  <c r="C91" i="25" a="1"/>
  <c r="C91" i="25" s="1"/>
  <c r="B91" i="25" a="1"/>
  <c r="B91" i="25" s="1"/>
  <c r="C90" i="25" a="1"/>
  <c r="C90" i="25" s="1"/>
  <c r="B90" i="25" a="1"/>
  <c r="B90" i="25" s="1"/>
  <c r="C89" i="25" a="1"/>
  <c r="C89" i="25" s="1"/>
  <c r="B89" i="25" a="1"/>
  <c r="B89" i="25" s="1"/>
  <c r="C88" i="25" a="1"/>
  <c r="C88" i="25" s="1"/>
  <c r="B88" i="25" a="1"/>
  <c r="B88" i="25" s="1"/>
  <c r="C87" i="25" a="1"/>
  <c r="C87" i="25" s="1"/>
  <c r="B87" i="25" a="1"/>
  <c r="B87" i="25" s="1"/>
  <c r="C86" i="25" a="1"/>
  <c r="C86" i="25" s="1"/>
  <c r="B86" i="25" a="1"/>
  <c r="B86" i="25" s="1"/>
  <c r="B85" i="25" a="1"/>
  <c r="B85" i="25" s="1"/>
  <c r="C84" i="25" a="1"/>
  <c r="C84" i="25" s="1"/>
  <c r="B84" i="25" a="1"/>
  <c r="B84" i="25" s="1"/>
  <c r="C83" i="25" a="1"/>
  <c r="C83" i="25" s="1"/>
  <c r="B83" i="25" a="1"/>
  <c r="B83" i="25" s="1"/>
  <c r="B82" i="25" a="1"/>
  <c r="B82" i="25" s="1"/>
  <c r="B81" i="25" a="1"/>
  <c r="B81" i="25" s="1"/>
  <c r="C80" i="25" a="1"/>
  <c r="C80" i="25" s="1"/>
  <c r="B80" i="25" a="1"/>
  <c r="B80" i="25" s="1"/>
  <c r="C79" i="25" a="1"/>
  <c r="C79" i="25" s="1"/>
  <c r="B79" i="25" a="1"/>
  <c r="B79" i="25" s="1"/>
  <c r="B78" i="25" a="1"/>
  <c r="B78" i="25" s="1"/>
  <c r="C77" i="25" a="1"/>
  <c r="C77" i="25" s="1"/>
  <c r="B77" i="25" a="1"/>
  <c r="B77" i="25" s="1"/>
  <c r="C76" i="25" a="1"/>
  <c r="C76" i="25" s="1"/>
  <c r="B76" i="25" a="1"/>
  <c r="B76" i="25" s="1"/>
  <c r="C75" i="25" a="1"/>
  <c r="C75" i="25" s="1"/>
  <c r="B75" i="25" a="1"/>
  <c r="B75" i="25" s="1"/>
  <c r="C74" i="25" a="1"/>
  <c r="C74" i="25" s="1"/>
  <c r="B74" i="25" a="1"/>
  <c r="B74" i="25" s="1"/>
  <c r="B73" i="25" a="1"/>
  <c r="B73" i="25" s="1"/>
  <c r="C72" i="25" a="1"/>
  <c r="C72" i="25" s="1"/>
  <c r="B72" i="25" a="1"/>
  <c r="B72" i="25" s="1"/>
  <c r="C71" i="25" a="1"/>
  <c r="C71" i="25" s="1"/>
  <c r="B71" i="25" a="1"/>
  <c r="B71" i="25" s="1"/>
  <c r="C70" i="25" a="1"/>
  <c r="C70" i="25" s="1"/>
  <c r="B70" i="25" a="1"/>
  <c r="B70" i="25" s="1"/>
  <c r="B69" i="25" a="1"/>
  <c r="B69" i="25" s="1"/>
  <c r="C68" i="25" a="1"/>
  <c r="C68" i="25" s="1"/>
  <c r="B68" i="25" a="1"/>
  <c r="B68" i="25" s="1"/>
  <c r="C67" i="25" a="1"/>
  <c r="C67" i="25" s="1"/>
  <c r="B67" i="25" a="1"/>
  <c r="B67" i="25" s="1"/>
  <c r="B66" i="25" a="1"/>
  <c r="B66" i="25" s="1"/>
  <c r="C65" i="25" a="1"/>
  <c r="C65" i="25" s="1"/>
  <c r="B65" i="25" a="1"/>
  <c r="B65" i="25" s="1"/>
  <c r="C64" i="25" a="1"/>
  <c r="C64" i="25" s="1"/>
  <c r="B64" i="25" a="1"/>
  <c r="B64" i="25" s="1"/>
  <c r="C63" i="25" a="1"/>
  <c r="C63" i="25" s="1"/>
  <c r="B63" i="25" a="1"/>
  <c r="B63" i="25" s="1"/>
  <c r="C62" i="25" a="1"/>
  <c r="C62" i="25" s="1"/>
  <c r="B62" i="25" a="1"/>
  <c r="B62" i="25" s="1"/>
  <c r="C61" i="25" a="1"/>
  <c r="C61" i="25" s="1"/>
  <c r="B61" i="25" a="1"/>
  <c r="B61" i="25" s="1"/>
  <c r="C60" i="25" a="1"/>
  <c r="C60" i="25" s="1"/>
  <c r="B60" i="25" a="1"/>
  <c r="B60" i="25" s="1"/>
  <c r="C59" i="25" a="1"/>
  <c r="C59" i="25" s="1"/>
  <c r="B59" i="25" a="1"/>
  <c r="B59" i="25" s="1"/>
  <c r="C58" i="25" a="1"/>
  <c r="C58" i="25" s="1"/>
  <c r="B58" i="25" a="1"/>
  <c r="B58" i="25" s="1"/>
  <c r="B57" i="25" a="1"/>
  <c r="B57" i="25" s="1"/>
  <c r="C56" i="25" a="1"/>
  <c r="C56" i="25" s="1"/>
  <c r="B56" i="25" a="1"/>
  <c r="B56" i="25" s="1"/>
  <c r="C55" i="25" a="1"/>
  <c r="C55" i="25" s="1"/>
  <c r="B55" i="25" a="1"/>
  <c r="B55" i="25" s="1"/>
  <c r="C54" i="25" a="1"/>
  <c r="C54" i="25" s="1"/>
  <c r="B54" i="25" a="1"/>
  <c r="B54" i="25" s="1"/>
  <c r="C53" i="25" a="1"/>
  <c r="C53" i="25" s="1"/>
  <c r="B53" i="25" a="1"/>
  <c r="B53" i="25" s="1"/>
  <c r="C52" i="25" a="1"/>
  <c r="C52" i="25" s="1"/>
  <c r="B52" i="25" a="1"/>
  <c r="B52" i="25" s="1"/>
  <c r="B51" i="25" a="1"/>
  <c r="B51" i="25" s="1"/>
  <c r="C50" i="25" a="1"/>
  <c r="C50" i="25" s="1"/>
  <c r="B50" i="25" a="1"/>
  <c r="B50" i="25" s="1"/>
  <c r="C48" i="25" a="1"/>
  <c r="C48" i="25" s="1"/>
  <c r="B48" i="25" a="1"/>
  <c r="B48" i="25" s="1"/>
  <c r="C47" i="25" a="1"/>
  <c r="C47" i="25" s="1"/>
  <c r="B47" i="25" a="1"/>
  <c r="B47" i="25" s="1"/>
  <c r="C46" i="25" a="1"/>
  <c r="C46" i="25" s="1"/>
  <c r="B46" i="25" a="1"/>
  <c r="B46" i="25" s="1"/>
  <c r="C45" i="25" a="1"/>
  <c r="C45" i="25" s="1"/>
  <c r="B45" i="25" a="1"/>
  <c r="B45" i="25" s="1"/>
  <c r="C44" i="25" a="1"/>
  <c r="C44" i="25" s="1"/>
  <c r="B44" i="25" a="1"/>
  <c r="B44" i="25" s="1"/>
  <c r="C43" i="25" a="1"/>
  <c r="C43" i="25" s="1"/>
  <c r="B43" i="25" a="1"/>
  <c r="B43" i="25" s="1"/>
  <c r="C42" i="25" a="1"/>
  <c r="C42" i="25" s="1"/>
  <c r="B42" i="25" a="1"/>
  <c r="B42" i="25" s="1"/>
  <c r="C41" i="25" a="1"/>
  <c r="C41" i="25" s="1"/>
  <c r="B41" i="25" a="1"/>
  <c r="B41" i="25" s="1"/>
  <c r="C40" i="25" a="1"/>
  <c r="C40" i="25" s="1"/>
  <c r="B40" i="25" a="1"/>
  <c r="B40" i="25" s="1"/>
  <c r="C39" i="25" a="1"/>
  <c r="C39" i="25" s="1"/>
  <c r="B39" i="25" a="1"/>
  <c r="B39" i="25" s="1"/>
  <c r="G38" i="25"/>
  <c r="F38" i="25"/>
  <c r="E38" i="25"/>
  <c r="D38" i="25"/>
  <c r="C38" i="25" a="1"/>
  <c r="C38" i="25" s="1"/>
  <c r="B38" i="25" a="1"/>
  <c r="B38" i="25" s="1"/>
  <c r="B37" i="25" a="1"/>
  <c r="B37" i="25" s="1"/>
  <c r="C36" i="25" a="1"/>
  <c r="C36" i="25" s="1"/>
  <c r="B36" i="25" a="1"/>
  <c r="B36" i="25" s="1"/>
  <c r="C35" i="25" a="1"/>
  <c r="C35" i="25" s="1"/>
  <c r="B35" i="25" a="1"/>
  <c r="B35" i="25" s="1"/>
  <c r="C34" i="25" a="1"/>
  <c r="C34" i="25" s="1"/>
  <c r="B34" i="25" a="1"/>
  <c r="B34" i="25" s="1"/>
  <c r="C33" i="25" a="1"/>
  <c r="C33" i="25" s="1"/>
  <c r="B33" i="25" a="1"/>
  <c r="B33" i="25" s="1"/>
  <c r="C32" i="25" a="1"/>
  <c r="C32" i="25" s="1"/>
  <c r="B32" i="25" a="1"/>
  <c r="B32" i="25" s="1"/>
  <c r="C31" i="25" a="1"/>
  <c r="C31" i="25" s="1"/>
  <c r="B31" i="25" a="1"/>
  <c r="B31" i="25" s="1"/>
  <c r="C30" i="25" a="1"/>
  <c r="C30" i="25" s="1"/>
  <c r="B30" i="25" a="1"/>
  <c r="B30" i="25" s="1"/>
  <c r="C29" i="25" a="1"/>
  <c r="C29" i="25" s="1"/>
  <c r="B29" i="25" a="1"/>
  <c r="B29" i="25" s="1"/>
  <c r="C28" i="25" a="1"/>
  <c r="C28" i="25" s="1"/>
  <c r="B28" i="25" a="1"/>
  <c r="B28" i="25" s="1"/>
  <c r="C27" i="25" a="1"/>
  <c r="C27" i="25" s="1"/>
  <c r="B27" i="25" a="1"/>
  <c r="B27" i="25" s="1"/>
  <c r="C26" i="25" a="1"/>
  <c r="C26" i="25" s="1"/>
  <c r="B26" i="25" a="1"/>
  <c r="B26" i="25" s="1"/>
  <c r="C25" i="25" a="1"/>
  <c r="C25" i="25" s="1"/>
  <c r="B25" i="25" a="1"/>
  <c r="B25" i="25" s="1"/>
  <c r="C24" i="25" a="1"/>
  <c r="C24" i="25" s="1"/>
  <c r="B24" i="25" a="1"/>
  <c r="B24" i="25" s="1"/>
  <c r="C23" i="25" a="1"/>
  <c r="C23" i="25" s="1"/>
  <c r="B23" i="25" a="1"/>
  <c r="B23" i="25" s="1"/>
  <c r="C22" i="25" a="1"/>
  <c r="C22" i="25" s="1"/>
  <c r="B22" i="25" a="1"/>
  <c r="B22" i="25" s="1"/>
  <c r="C21" i="25" a="1"/>
  <c r="C21" i="25" s="1"/>
  <c r="B21" i="25" a="1"/>
  <c r="B21" i="25" s="1"/>
  <c r="C20" i="25" a="1"/>
  <c r="C20" i="25" s="1"/>
  <c r="B20" i="25" a="1"/>
  <c r="B20" i="25" s="1"/>
  <c r="C19" i="25" a="1"/>
  <c r="C19" i="25" s="1"/>
  <c r="B19" i="25" a="1"/>
  <c r="B19" i="25" s="1"/>
  <c r="C18" i="25" a="1"/>
  <c r="C18" i="25" s="1"/>
  <c r="B18" i="25" a="1"/>
  <c r="B18" i="25" s="1"/>
  <c r="C17" i="25" a="1"/>
  <c r="C17" i="25" s="1"/>
  <c r="B17" i="25" a="1"/>
  <c r="B17" i="25" s="1"/>
  <c r="C16" i="25" a="1"/>
  <c r="C16" i="25" s="1"/>
  <c r="B16" i="25" a="1"/>
  <c r="B16" i="25" s="1"/>
  <c r="C15" i="25" a="1"/>
  <c r="C15" i="25" s="1"/>
  <c r="B15" i="25" a="1"/>
  <c r="B15" i="25" s="1"/>
  <c r="C14" i="25" a="1"/>
  <c r="C14" i="25" s="1"/>
  <c r="B14" i="25" a="1"/>
  <c r="B14" i="25" s="1"/>
  <c r="C13" i="25" a="1"/>
  <c r="C13" i="25" s="1"/>
  <c r="B13" i="25" a="1"/>
  <c r="B13" i="25" s="1"/>
  <c r="C12" i="25" a="1"/>
  <c r="C12" i="25" s="1"/>
  <c r="B12" i="25" a="1"/>
  <c r="B12" i="25" s="1"/>
  <c r="C11" i="25" a="1"/>
  <c r="C11" i="25" s="1"/>
  <c r="B11" i="25" a="1"/>
  <c r="B11" i="25" s="1"/>
  <c r="C10" i="25" a="1"/>
  <c r="C10" i="25" s="1"/>
  <c r="B10" i="25" a="1"/>
  <c r="B10" i="25" s="1"/>
  <c r="C9" i="25" a="1"/>
  <c r="C9" i="25" s="1"/>
  <c r="B9" i="25" a="1"/>
  <c r="B9" i="25" s="1"/>
  <c r="C8" i="25" a="1"/>
  <c r="C8" i="25" s="1"/>
  <c r="B8" i="25" a="1"/>
  <c r="B8" i="25" s="1"/>
  <c r="C7" i="25" a="1"/>
  <c r="C7" i="25" s="1"/>
  <c r="B7" i="25" a="1"/>
  <c r="B7" i="25" s="1"/>
  <c r="C6" i="25" a="1"/>
  <c r="C6" i="25" s="1"/>
  <c r="B6" i="25" a="1"/>
  <c r="B6" i="25" s="1"/>
  <c r="B5" i="25" a="1"/>
  <c r="B5" i="25" s="1"/>
  <c r="C4" i="25" a="1"/>
  <c r="C4" i="25" s="1"/>
  <c r="B4" i="25" a="1"/>
  <c r="B4" i="25" s="1"/>
  <c r="B2" i="25" a="1"/>
  <c r="B2" i="25" s="1"/>
  <c r="C20" i="23" a="1"/>
  <c r="C20" i="23" s="1"/>
  <c r="C19" i="23" a="1"/>
  <c r="C19" i="23" s="1"/>
  <c r="B19" i="23" a="1"/>
  <c r="B19" i="23" s="1"/>
  <c r="C18" i="23" a="1"/>
  <c r="C18" i="23" s="1"/>
  <c r="C17" i="23" a="1"/>
  <c r="C17" i="23" s="1"/>
  <c r="B17" i="23" a="1"/>
  <c r="B17" i="23" s="1"/>
  <c r="F16" i="23" a="1"/>
  <c r="F16" i="23" s="1"/>
  <c r="E16" i="23" a="1"/>
  <c r="E16" i="23" s="1"/>
  <c r="D16" i="23" a="1"/>
  <c r="D16" i="23" s="1"/>
  <c r="C16" i="23" a="1"/>
  <c r="C16" i="23" s="1"/>
  <c r="B16" i="23" a="1"/>
  <c r="B16" i="23" s="1"/>
  <c r="C15" i="23" a="1"/>
  <c r="C15" i="23" s="1"/>
  <c r="B15" i="23" a="1"/>
  <c r="B15" i="23" s="1"/>
  <c r="C13" i="23" a="1"/>
  <c r="C13" i="23" s="1"/>
  <c r="B13" i="23" a="1"/>
  <c r="B13" i="23" s="1"/>
  <c r="C12" i="23" a="1"/>
  <c r="C12" i="23" s="1"/>
  <c r="B12" i="23" a="1"/>
  <c r="B12" i="23" s="1"/>
  <c r="C11" i="23" a="1"/>
  <c r="C11" i="23" s="1"/>
  <c r="B11" i="23" a="1"/>
  <c r="B11" i="23" s="1"/>
  <c r="C10" i="23" a="1"/>
  <c r="C10" i="23" s="1"/>
  <c r="B10" i="23" a="1"/>
  <c r="B10" i="23" s="1"/>
  <c r="C9" i="23" a="1"/>
  <c r="C9" i="23" s="1"/>
  <c r="B9" i="23" a="1"/>
  <c r="B9" i="23" s="1"/>
  <c r="C7" i="23" a="1"/>
  <c r="C7" i="23" s="1"/>
  <c r="B7" i="23" a="1"/>
  <c r="B7" i="23" s="1"/>
  <c r="C6" i="23" a="1"/>
  <c r="C6" i="23" s="1"/>
  <c r="B6" i="23" a="1"/>
  <c r="B6" i="23" s="1"/>
  <c r="C5" i="23" a="1"/>
  <c r="C5" i="23" s="1"/>
  <c r="B5" i="23" a="1"/>
  <c r="B5" i="23" s="1"/>
  <c r="C4" i="23" a="1"/>
  <c r="C4" i="23" s="1"/>
  <c r="B4" i="23" a="1"/>
  <c r="B4" i="23" s="1"/>
  <c r="C3" i="23" a="1"/>
  <c r="C3" i="23" s="1"/>
  <c r="B3" i="23" a="1"/>
  <c r="B3" i="23" s="1"/>
  <c r="B2" i="23" a="1"/>
  <c r="B2" i="23" s="1"/>
  <c r="C16" i="22" a="1"/>
  <c r="C16" i="22" s="1"/>
  <c r="B16" i="22" a="1"/>
  <c r="B16" i="22" s="1"/>
  <c r="C15" i="22" a="1"/>
  <c r="C15" i="22" s="1"/>
  <c r="C14" i="22" a="1"/>
  <c r="C14" i="22" s="1"/>
  <c r="B14" i="22" a="1"/>
  <c r="B14" i="22" s="1"/>
  <c r="C13" i="22" a="1"/>
  <c r="C13" i="22" s="1"/>
  <c r="C12" i="22" a="1"/>
  <c r="C12" i="22" s="1"/>
  <c r="B12" i="22" a="1"/>
  <c r="B12" i="22" s="1"/>
  <c r="C11" i="22" a="1"/>
  <c r="C11" i="22" s="1"/>
  <c r="C10" i="22" a="1"/>
  <c r="C10" i="22" s="1"/>
  <c r="B10" i="22" a="1"/>
  <c r="B10" i="22" s="1"/>
  <c r="C9" i="22" a="1"/>
  <c r="C9" i="22" s="1"/>
  <c r="C8" i="22" a="1"/>
  <c r="C8" i="22" s="1"/>
  <c r="B8" i="22" a="1"/>
  <c r="B8" i="22" s="1"/>
  <c r="C7" i="22" a="1"/>
  <c r="C7" i="22" s="1"/>
  <c r="C6" i="22" a="1"/>
  <c r="C6" i="22" s="1"/>
  <c r="B6" i="22" a="1"/>
  <c r="B6" i="22" s="1"/>
  <c r="C5" i="22" a="1"/>
  <c r="C5" i="22" s="1"/>
  <c r="B5" i="22" a="1"/>
  <c r="B5" i="22" s="1"/>
  <c r="C4" i="22" a="1"/>
  <c r="C4" i="22" s="1"/>
  <c r="B4" i="22" a="1"/>
  <c r="B4" i="22" s="1"/>
  <c r="B2" i="22" a="1"/>
  <c r="B2" i="22" s="1"/>
  <c r="C4" i="21" a="1"/>
  <c r="C4" i="21" s="1"/>
  <c r="B4" i="21" a="1"/>
  <c r="B4" i="21" s="1"/>
  <c r="B2" i="21" a="1"/>
  <c r="B2" i="21" s="1"/>
  <c r="C26" i="20" a="1"/>
  <c r="C26" i="20" s="1"/>
  <c r="B26" i="20" a="1"/>
  <c r="B26" i="20" s="1"/>
  <c r="C25" i="20" a="1"/>
  <c r="C25" i="20" s="1"/>
  <c r="B25" i="20" a="1"/>
  <c r="B25" i="20" s="1"/>
  <c r="C24" i="20" a="1"/>
  <c r="C24" i="20" s="1"/>
  <c r="B24" i="20" a="1"/>
  <c r="B24" i="20" s="1"/>
  <c r="C23" i="20" a="1"/>
  <c r="C23" i="20" s="1"/>
  <c r="B23" i="20" a="1"/>
  <c r="B23" i="20" s="1"/>
  <c r="C22" i="20" a="1"/>
  <c r="C22" i="20" s="1"/>
  <c r="B22" i="20" a="1"/>
  <c r="B22" i="20" s="1"/>
  <c r="C20" i="20" a="1"/>
  <c r="C20" i="20" s="1"/>
  <c r="B20" i="20" a="1"/>
  <c r="B20" i="20" s="1"/>
  <c r="C19" i="20" a="1"/>
  <c r="C19" i="20" s="1"/>
  <c r="B19" i="20" a="1"/>
  <c r="B19" i="20" s="1"/>
  <c r="C18" i="20" a="1"/>
  <c r="C18" i="20" s="1"/>
  <c r="B18" i="20" a="1"/>
  <c r="B18" i="20" s="1"/>
  <c r="C17" i="20" a="1"/>
  <c r="C17" i="20" s="1"/>
  <c r="B17" i="20" a="1"/>
  <c r="B17" i="20" s="1"/>
  <c r="C16" i="20" a="1"/>
  <c r="C16" i="20" s="1"/>
  <c r="B16" i="20" a="1"/>
  <c r="B16" i="20" s="1"/>
  <c r="C15" i="20" a="1"/>
  <c r="C15" i="20" s="1"/>
  <c r="B15" i="20" a="1"/>
  <c r="B15" i="20" s="1"/>
  <c r="C14" i="20" a="1"/>
  <c r="C14" i="20" s="1"/>
  <c r="B14" i="20" a="1"/>
  <c r="B14" i="20" s="1"/>
  <c r="B13" i="20" a="1"/>
  <c r="B13" i="20" s="1"/>
  <c r="C12" i="20" a="1"/>
  <c r="C12" i="20" s="1"/>
  <c r="B12" i="20" a="1"/>
  <c r="B12" i="20" s="1"/>
  <c r="C10" i="20" a="1"/>
  <c r="C10" i="20" s="1"/>
  <c r="B10" i="20" a="1"/>
  <c r="B10" i="20" s="1"/>
  <c r="G9" i="20" a="1"/>
  <c r="G9" i="20" s="1"/>
  <c r="F9" i="20" a="1"/>
  <c r="F9" i="20" s="1"/>
  <c r="E9" i="20" a="1"/>
  <c r="E9" i="20" s="1"/>
  <c r="D9" i="20" a="1"/>
  <c r="D9" i="20" s="1"/>
  <c r="B9" i="20" a="1"/>
  <c r="B9" i="20" s="1"/>
  <c r="C8" i="20" a="1"/>
  <c r="C8" i="20" s="1"/>
  <c r="B8" i="20" a="1"/>
  <c r="B8" i="20" s="1"/>
  <c r="C7" i="20" a="1"/>
  <c r="C7" i="20" s="1"/>
  <c r="B7" i="20" a="1"/>
  <c r="B7" i="20" s="1"/>
  <c r="G6" i="20" a="1"/>
  <c r="G6" i="20" s="1"/>
  <c r="F6" i="20" a="1"/>
  <c r="F6" i="20" s="1"/>
  <c r="E6" i="20" a="1"/>
  <c r="E6" i="20" s="1"/>
  <c r="D6" i="20" a="1"/>
  <c r="D6" i="20" s="1"/>
  <c r="B6" i="20" a="1"/>
  <c r="B6" i="20" s="1"/>
  <c r="B5" i="20" a="1"/>
  <c r="B5" i="20" s="1"/>
  <c r="C4" i="20" a="1"/>
  <c r="C4" i="20" s="1"/>
  <c r="B4" i="20" a="1"/>
  <c r="B4" i="20" s="1"/>
  <c r="B2" i="20" a="1"/>
  <c r="B2" i="20" s="1"/>
  <c r="C23" i="17" a="1"/>
  <c r="C23" i="17" s="1"/>
  <c r="D23" i="17" a="1"/>
  <c r="D23" i="17" s="1"/>
  <c r="E23" i="17" a="1"/>
  <c r="E23" i="17" s="1"/>
  <c r="F23" i="17" a="1"/>
  <c r="F23" i="17" s="1"/>
  <c r="G23" i="17" a="1"/>
  <c r="G23" i="17" s="1"/>
  <c r="C47" i="17" a="1"/>
  <c r="C47" i="17" s="1"/>
  <c r="B47" i="17" a="1"/>
  <c r="B47" i="17" s="1"/>
  <c r="C46" i="17" a="1"/>
  <c r="C46" i="17" s="1"/>
  <c r="B46" i="17" a="1"/>
  <c r="B46" i="17" s="1"/>
  <c r="C45" i="17" a="1"/>
  <c r="C45" i="17" s="1"/>
  <c r="B45" i="17" a="1"/>
  <c r="B45" i="17" s="1"/>
  <c r="C44" i="17" a="1"/>
  <c r="C44" i="17" s="1"/>
  <c r="B44" i="17" a="1"/>
  <c r="B44" i="17" s="1"/>
  <c r="C43" i="17" a="1"/>
  <c r="C43" i="17" s="1"/>
  <c r="B43" i="17" a="1"/>
  <c r="B43" i="17" s="1"/>
  <c r="C42" i="17" a="1"/>
  <c r="C42" i="17" s="1"/>
  <c r="B42" i="17" a="1"/>
  <c r="B42" i="17" s="1"/>
  <c r="C41" i="17" a="1"/>
  <c r="C41" i="17" s="1"/>
  <c r="B41" i="17" a="1"/>
  <c r="B41" i="17" s="1"/>
  <c r="B39" i="17" a="1"/>
  <c r="B39" i="17" s="1"/>
  <c r="C37" i="17" a="1"/>
  <c r="C37" i="17" s="1"/>
  <c r="B37" i="17" a="1"/>
  <c r="B37" i="17" s="1"/>
  <c r="C36" i="17" a="1"/>
  <c r="C36" i="17" s="1"/>
  <c r="B36" i="17" a="1"/>
  <c r="B36" i="17" s="1"/>
  <c r="C35" i="17" a="1"/>
  <c r="C35" i="17" s="1"/>
  <c r="B35" i="17" a="1"/>
  <c r="B35" i="17" s="1"/>
  <c r="C34" i="17" a="1"/>
  <c r="C34" i="17" s="1"/>
  <c r="B34" i="17" a="1"/>
  <c r="B34" i="17" s="1"/>
  <c r="C32" i="17" a="1"/>
  <c r="C32" i="17" s="1"/>
  <c r="B32" i="17" a="1"/>
  <c r="B32" i="17" s="1"/>
  <c r="C31" i="17" a="1"/>
  <c r="C31" i="17" s="1"/>
  <c r="B31" i="17" a="1"/>
  <c r="B31" i="17" s="1"/>
  <c r="C30" i="17" a="1"/>
  <c r="C30" i="17" s="1"/>
  <c r="B30" i="17" a="1"/>
  <c r="B30" i="17" s="1"/>
  <c r="C29" i="17" a="1"/>
  <c r="C29" i="17" s="1"/>
  <c r="B29" i="17" a="1"/>
  <c r="B29" i="17" s="1"/>
  <c r="C27" i="17" a="1"/>
  <c r="C27" i="17" s="1"/>
  <c r="B27" i="17" a="1"/>
  <c r="B27" i="17" s="1"/>
  <c r="C26" i="17" a="1"/>
  <c r="C26" i="17" s="1"/>
  <c r="B26" i="17" a="1"/>
  <c r="B26" i="17" s="1"/>
  <c r="C25" i="17" a="1"/>
  <c r="C25" i="17" s="1"/>
  <c r="B25" i="17" a="1"/>
  <c r="B25" i="17" s="1"/>
  <c r="B23" i="17" a="1"/>
  <c r="B23" i="17" s="1"/>
  <c r="C22" i="17" a="1"/>
  <c r="C22" i="17" s="1"/>
  <c r="B22" i="17" a="1"/>
  <c r="B22" i="17" s="1"/>
  <c r="C21" i="17" a="1"/>
  <c r="C21" i="17" s="1"/>
  <c r="B21" i="17" a="1"/>
  <c r="B21" i="17" s="1"/>
  <c r="C20" i="17" a="1"/>
  <c r="C20" i="17" s="1"/>
  <c r="B20" i="17" a="1"/>
  <c r="B20" i="17" s="1"/>
  <c r="C19" i="17" a="1"/>
  <c r="C19" i="17" s="1"/>
  <c r="B19" i="17" a="1"/>
  <c r="B19" i="17" s="1"/>
  <c r="C18" i="17" a="1"/>
  <c r="C18" i="17" s="1"/>
  <c r="B18" i="17" a="1"/>
  <c r="B18" i="17" s="1"/>
  <c r="C17" i="17" a="1"/>
  <c r="C17" i="17" s="1"/>
  <c r="B17" i="17" a="1"/>
  <c r="B17" i="17" s="1"/>
  <c r="C16" i="17" a="1"/>
  <c r="C16" i="17" s="1"/>
  <c r="B16" i="17" a="1"/>
  <c r="B16" i="17" s="1"/>
  <c r="C15" i="17" a="1"/>
  <c r="C15" i="17" s="1"/>
  <c r="B15" i="17" a="1"/>
  <c r="B15" i="17" s="1"/>
  <c r="C14" i="17" a="1"/>
  <c r="C14" i="17" s="1"/>
  <c r="B14" i="17" a="1"/>
  <c r="B14" i="17" s="1"/>
  <c r="C13" i="17" a="1"/>
  <c r="C13" i="17" s="1"/>
  <c r="B13" i="17" a="1"/>
  <c r="B13" i="17" s="1"/>
  <c r="C11" i="17" a="1"/>
  <c r="C11" i="17" s="1"/>
  <c r="B11" i="17" a="1"/>
  <c r="B11" i="17" s="1"/>
  <c r="C10" i="17" a="1"/>
  <c r="C10" i="17" s="1"/>
  <c r="B10" i="17" a="1"/>
  <c r="B10" i="17" s="1"/>
  <c r="C9" i="17" a="1"/>
  <c r="C9" i="17" s="1"/>
  <c r="B9" i="17" a="1"/>
  <c r="B9" i="17" s="1"/>
  <c r="C8" i="17" a="1"/>
  <c r="C8" i="17" s="1"/>
  <c r="B8" i="17" a="1"/>
  <c r="B8" i="17" s="1"/>
  <c r="C7" i="17" a="1"/>
  <c r="C7" i="17" s="1"/>
  <c r="B7" i="17" a="1"/>
  <c r="B7" i="17" s="1"/>
  <c r="B5" i="17" a="1"/>
  <c r="B5" i="17" s="1"/>
  <c r="B3" i="17" a="1"/>
  <c r="B3" i="17" s="1"/>
  <c r="C26" i="16" a="1"/>
  <c r="C26" i="16" s="1"/>
  <c r="B26" i="16" a="1"/>
  <c r="B26" i="16" s="1"/>
  <c r="C25" i="16" a="1"/>
  <c r="C25" i="16" s="1"/>
  <c r="B25" i="16" a="1"/>
  <c r="B25" i="16" s="1"/>
  <c r="B24" i="16" a="1"/>
  <c r="B24" i="16" s="1"/>
  <c r="C23" i="16" a="1"/>
  <c r="C23" i="16" s="1"/>
  <c r="B23" i="16" a="1"/>
  <c r="B23" i="16" s="1"/>
  <c r="C22" i="16" a="1"/>
  <c r="C22" i="16" s="1"/>
  <c r="B22" i="16" a="1"/>
  <c r="B22" i="16" s="1"/>
  <c r="B21" i="16" a="1"/>
  <c r="B21" i="16" s="1"/>
  <c r="C20" i="16" a="1"/>
  <c r="C20" i="16" s="1"/>
  <c r="B20" i="16" a="1"/>
  <c r="B20" i="16" s="1"/>
  <c r="C19" i="16" a="1"/>
  <c r="C19" i="16" s="1"/>
  <c r="B19" i="16" a="1"/>
  <c r="B19" i="16" s="1"/>
  <c r="C17" i="16" a="1"/>
  <c r="C17" i="16" s="1"/>
  <c r="B17" i="16" a="1"/>
  <c r="B17" i="16" s="1"/>
  <c r="C16" i="16" a="1"/>
  <c r="C16" i="16" s="1"/>
  <c r="B16" i="16" a="1"/>
  <c r="B16" i="16" s="1"/>
  <c r="B15" i="16" a="1"/>
  <c r="B15" i="16" s="1"/>
  <c r="C14" i="16" a="1"/>
  <c r="C14" i="16" s="1"/>
  <c r="B14" i="16" a="1"/>
  <c r="B14" i="16" s="1"/>
  <c r="C13" i="16" a="1"/>
  <c r="C13" i="16" s="1"/>
  <c r="B13" i="16" a="1"/>
  <c r="B13" i="16" s="1"/>
  <c r="B12" i="16" a="1"/>
  <c r="B12" i="16" s="1"/>
  <c r="C11" i="16" a="1"/>
  <c r="C11" i="16" s="1"/>
  <c r="B11" i="16" a="1"/>
  <c r="B11" i="16" s="1"/>
  <c r="C10" i="16" a="1"/>
  <c r="C10" i="16" s="1"/>
  <c r="B10" i="16" a="1"/>
  <c r="B10" i="16" s="1"/>
  <c r="C9" i="16" a="1"/>
  <c r="C9" i="16" s="1"/>
  <c r="B9" i="16" a="1"/>
  <c r="B9" i="16" s="1"/>
  <c r="C8" i="16" a="1"/>
  <c r="C8" i="16" s="1"/>
  <c r="B8" i="16" a="1"/>
  <c r="B8" i="16" s="1"/>
  <c r="C7" i="16" a="1"/>
  <c r="C7" i="16" s="1"/>
  <c r="B7" i="16" a="1"/>
  <c r="B7" i="16" s="1"/>
  <c r="B5" i="16" a="1"/>
  <c r="B5" i="16" s="1"/>
  <c r="B3" i="16" a="1"/>
  <c r="B3" i="16" s="1"/>
  <c r="H69" i="15"/>
  <c r="H71" i="15"/>
  <c r="H73" i="15"/>
  <c r="H66" i="15"/>
  <c r="H64" i="15"/>
  <c r="H58" i="15"/>
  <c r="H56" i="15"/>
  <c r="H53" i="15"/>
  <c r="H51" i="15"/>
  <c r="H39" i="15"/>
  <c r="H44" i="15"/>
  <c r="H46" i="15"/>
  <c r="H41" i="15"/>
  <c r="H32" i="15"/>
  <c r="H34" i="15"/>
  <c r="H28" i="15"/>
  <c r="H26" i="15"/>
  <c r="H22" i="15"/>
  <c r="H20" i="15"/>
  <c r="C98" i="15" a="1"/>
  <c r="C98" i="15" s="1"/>
  <c r="B98" i="15" a="1"/>
  <c r="B98" i="15" s="1"/>
  <c r="C97" i="15" a="1"/>
  <c r="C97" i="15" s="1"/>
  <c r="B97" i="15" a="1"/>
  <c r="B97" i="15" s="1"/>
  <c r="C96" i="15" a="1"/>
  <c r="C96" i="15" s="1"/>
  <c r="B96" i="15" a="1"/>
  <c r="B96" i="15" s="1"/>
  <c r="C95" i="15" a="1"/>
  <c r="C95" i="15" s="1"/>
  <c r="B95" i="15" a="1"/>
  <c r="B95" i="15" s="1"/>
  <c r="C94" i="15" a="1"/>
  <c r="C94" i="15" s="1"/>
  <c r="B94" i="15" a="1"/>
  <c r="B94" i="15" s="1"/>
  <c r="C93" i="15" a="1"/>
  <c r="C93" i="15" s="1"/>
  <c r="B93" i="15" a="1"/>
  <c r="B93" i="15" s="1"/>
  <c r="C92" i="15" a="1"/>
  <c r="C92" i="15" s="1"/>
  <c r="B92" i="15" a="1"/>
  <c r="B92" i="15" s="1"/>
  <c r="C91" i="15" a="1"/>
  <c r="C91" i="15" s="1"/>
  <c r="B91" i="15" a="1"/>
  <c r="B91" i="15" s="1"/>
  <c r="C90" i="15" a="1"/>
  <c r="C90" i="15" s="1"/>
  <c r="B90" i="15" a="1"/>
  <c r="B90" i="15" s="1"/>
  <c r="C89" i="15" a="1"/>
  <c r="C89" i="15" s="1"/>
  <c r="B89" i="15" a="1"/>
  <c r="B89" i="15" s="1"/>
  <c r="C88" i="15" a="1"/>
  <c r="C88" i="15" s="1"/>
  <c r="B88" i="15" a="1"/>
  <c r="B88" i="15" s="1"/>
  <c r="C87" i="15" a="1"/>
  <c r="C87" i="15" s="1"/>
  <c r="B87" i="15" a="1"/>
  <c r="B87" i="15" s="1"/>
  <c r="C86" i="15" a="1"/>
  <c r="C86" i="15" s="1"/>
  <c r="B86" i="15" a="1"/>
  <c r="B86" i="15" s="1"/>
  <c r="C85" i="15" a="1"/>
  <c r="C85" i="15" s="1"/>
  <c r="B85" i="15" a="1"/>
  <c r="B85" i="15" s="1"/>
  <c r="C84" i="15" a="1"/>
  <c r="C84" i="15" s="1"/>
  <c r="B84" i="15" a="1"/>
  <c r="B84" i="15" s="1"/>
  <c r="C83" i="15" a="1"/>
  <c r="C83" i="15" s="1"/>
  <c r="B83" i="15" a="1"/>
  <c r="B83" i="15" s="1"/>
  <c r="C82" i="15" a="1"/>
  <c r="C82" i="15" s="1"/>
  <c r="B82" i="15" a="1"/>
  <c r="B82" i="15" s="1"/>
  <c r="C81" i="15" a="1"/>
  <c r="C81" i="15" s="1"/>
  <c r="B81" i="15" a="1"/>
  <c r="B81" i="15" s="1"/>
  <c r="C80" i="15" a="1"/>
  <c r="C80" i="15" s="1"/>
  <c r="B80" i="15" a="1"/>
  <c r="B80" i="15" s="1"/>
  <c r="C79" i="15" a="1"/>
  <c r="C79" i="15" s="1"/>
  <c r="B79" i="15" a="1"/>
  <c r="B79" i="15" s="1"/>
  <c r="C78" i="15" a="1"/>
  <c r="C78" i="15" s="1"/>
  <c r="B78" i="15" a="1"/>
  <c r="B78" i="15" s="1"/>
  <c r="C77" i="15" a="1"/>
  <c r="C77" i="15" s="1"/>
  <c r="B77" i="15" a="1"/>
  <c r="B77" i="15" s="1"/>
  <c r="C76" i="15" a="1"/>
  <c r="C76" i="15" s="1"/>
  <c r="B76" i="15" a="1"/>
  <c r="B76" i="15" s="1"/>
  <c r="C75" i="15" a="1"/>
  <c r="C75" i="15" s="1"/>
  <c r="B75" i="15" a="1"/>
  <c r="B75" i="15" s="1"/>
  <c r="C73" i="15" a="1"/>
  <c r="C73" i="15" s="1"/>
  <c r="B73" i="15" a="1"/>
  <c r="B73" i="15" s="1"/>
  <c r="C72" i="15" a="1"/>
  <c r="C72" i="15" s="1"/>
  <c r="B72" i="15" a="1"/>
  <c r="B72" i="15" s="1"/>
  <c r="C71" i="15" a="1"/>
  <c r="C71" i="15" s="1"/>
  <c r="B71" i="15" a="1"/>
  <c r="B71" i="15" s="1"/>
  <c r="C70" i="15" a="1"/>
  <c r="C70" i="15" s="1"/>
  <c r="B70" i="15" a="1"/>
  <c r="B70" i="15" s="1"/>
  <c r="C69" i="15" a="1"/>
  <c r="C69" i="15" s="1"/>
  <c r="B69" i="15" a="1"/>
  <c r="B69" i="15" s="1"/>
  <c r="C68" i="15" a="1"/>
  <c r="C68" i="15" s="1"/>
  <c r="B68" i="15" a="1"/>
  <c r="B68" i="15" s="1"/>
  <c r="B67" i="15" a="1"/>
  <c r="B67" i="15" s="1"/>
  <c r="C66" i="15" a="1"/>
  <c r="C66" i="15" s="1"/>
  <c r="B66" i="15" a="1"/>
  <c r="B66" i="15" s="1"/>
  <c r="C65" i="15" a="1"/>
  <c r="C65" i="15" s="1"/>
  <c r="B65" i="15" a="1"/>
  <c r="B65" i="15" s="1"/>
  <c r="C64" i="15" a="1"/>
  <c r="C64" i="15" s="1"/>
  <c r="B64" i="15" a="1"/>
  <c r="B64" i="15" s="1"/>
  <c r="C63" i="15" a="1"/>
  <c r="C63" i="15" s="1"/>
  <c r="B63" i="15" a="1"/>
  <c r="B63" i="15" s="1"/>
  <c r="B62" i="15" a="1"/>
  <c r="B62" i="15" s="1"/>
  <c r="C61" i="15" a="1"/>
  <c r="C61" i="15" s="1"/>
  <c r="B61" i="15" a="1"/>
  <c r="B61" i="15" s="1"/>
  <c r="C60" i="15" a="1"/>
  <c r="C60" i="15" s="1"/>
  <c r="B60" i="15" a="1"/>
  <c r="B60" i="15" s="1"/>
  <c r="C58" i="15" a="1"/>
  <c r="C58" i="15" s="1"/>
  <c r="B58" i="15" a="1"/>
  <c r="B58" i="15" s="1"/>
  <c r="C57" i="15" a="1"/>
  <c r="C57" i="15" s="1"/>
  <c r="B57" i="15" a="1"/>
  <c r="B57" i="15" s="1"/>
  <c r="C56" i="15" a="1"/>
  <c r="C56" i="15" s="1"/>
  <c r="B56" i="15" a="1"/>
  <c r="B56" i="15" s="1"/>
  <c r="C55" i="15" a="1"/>
  <c r="C55" i="15" s="1"/>
  <c r="B55" i="15" a="1"/>
  <c r="B55" i="15" s="1"/>
  <c r="C54" i="15" a="1"/>
  <c r="C54" i="15" s="1"/>
  <c r="B54" i="15" a="1"/>
  <c r="B54" i="15" s="1"/>
  <c r="C53" i="15" a="1"/>
  <c r="C53" i="15" s="1"/>
  <c r="B53" i="15" a="1"/>
  <c r="B53" i="15" s="1"/>
  <c r="C52" i="15" a="1"/>
  <c r="C52" i="15" s="1"/>
  <c r="B52" i="15" a="1"/>
  <c r="B52" i="15" s="1"/>
  <c r="C51" i="15" a="1"/>
  <c r="C51" i="15" s="1"/>
  <c r="B51" i="15" a="1"/>
  <c r="B51" i="15" s="1"/>
  <c r="C50" i="15" a="1"/>
  <c r="C50" i="15" s="1"/>
  <c r="B50" i="15" a="1"/>
  <c r="B50" i="15" s="1"/>
  <c r="C49" i="15" a="1"/>
  <c r="C49" i="15" s="1"/>
  <c r="B49" i="15" a="1"/>
  <c r="B49" i="15" s="1"/>
  <c r="C48" i="15" a="1"/>
  <c r="C48" i="15" s="1"/>
  <c r="B48" i="15" a="1"/>
  <c r="B48" i="15" s="1"/>
  <c r="C46" i="15" a="1"/>
  <c r="C46" i="15" s="1"/>
  <c r="B46" i="15" a="1"/>
  <c r="B46" i="15" s="1"/>
  <c r="C45" i="15" a="1"/>
  <c r="C45" i="15" s="1"/>
  <c r="B45" i="15" a="1"/>
  <c r="B45" i="15" s="1"/>
  <c r="C44" i="15" a="1"/>
  <c r="C44" i="15" s="1"/>
  <c r="B44" i="15" a="1"/>
  <c r="B44" i="15" s="1"/>
  <c r="C43" i="15" a="1"/>
  <c r="C43" i="15" s="1"/>
  <c r="B43" i="15" a="1"/>
  <c r="B43" i="15" s="1"/>
  <c r="C42" i="15" a="1"/>
  <c r="C42" i="15" s="1"/>
  <c r="B42" i="15" a="1"/>
  <c r="B42" i="15" s="1"/>
  <c r="C41" i="15" a="1"/>
  <c r="C41" i="15" s="1"/>
  <c r="B41" i="15" a="1"/>
  <c r="B41" i="15" s="1"/>
  <c r="C40" i="15" a="1"/>
  <c r="C40" i="15" s="1"/>
  <c r="B40" i="15" a="1"/>
  <c r="B40" i="15" s="1"/>
  <c r="C39" i="15" a="1"/>
  <c r="C39" i="15" s="1"/>
  <c r="B39" i="15" a="1"/>
  <c r="B39" i="15" s="1"/>
  <c r="C38" i="15" a="1"/>
  <c r="C38" i="15" s="1"/>
  <c r="B38" i="15" a="1"/>
  <c r="B38" i="15" s="1"/>
  <c r="C37" i="15" a="1"/>
  <c r="C37" i="15" s="1"/>
  <c r="B37" i="15" a="1"/>
  <c r="B37" i="15" s="1"/>
  <c r="C36" i="15" a="1"/>
  <c r="C36" i="15" s="1"/>
  <c r="B36" i="15" a="1"/>
  <c r="B36" i="15" s="1"/>
  <c r="C34" i="15" a="1"/>
  <c r="C34" i="15" s="1"/>
  <c r="B34" i="15" a="1"/>
  <c r="B34" i="15" s="1"/>
  <c r="C33" i="15" a="1"/>
  <c r="C33" i="15" s="1"/>
  <c r="B33" i="15" a="1"/>
  <c r="B33" i="15" s="1"/>
  <c r="C32" i="15" a="1"/>
  <c r="C32" i="15" s="1"/>
  <c r="B32" i="15" a="1"/>
  <c r="B32" i="15" s="1"/>
  <c r="C31" i="15" a="1"/>
  <c r="C31" i="15" s="1"/>
  <c r="B31" i="15" a="1"/>
  <c r="B31" i="15" s="1"/>
  <c r="C30" i="15" a="1"/>
  <c r="C30" i="15" s="1"/>
  <c r="B30" i="15" a="1"/>
  <c r="B30" i="15" s="1"/>
  <c r="C29" i="15" a="1"/>
  <c r="C29" i="15" s="1"/>
  <c r="B29" i="15" a="1"/>
  <c r="B29" i="15" s="1"/>
  <c r="C28" i="15" a="1"/>
  <c r="C28" i="15" s="1"/>
  <c r="B28" i="15" a="1"/>
  <c r="B28" i="15" s="1"/>
  <c r="C27" i="15" a="1"/>
  <c r="C27" i="15" s="1"/>
  <c r="B27" i="15" a="1"/>
  <c r="B27" i="15" s="1"/>
  <c r="C26" i="15" a="1"/>
  <c r="C26" i="15" s="1"/>
  <c r="B26" i="15" a="1"/>
  <c r="B26" i="15" s="1"/>
  <c r="C25" i="15" a="1"/>
  <c r="C25" i="15" s="1"/>
  <c r="B25" i="15" a="1"/>
  <c r="B25" i="15" s="1"/>
  <c r="C24" i="15" a="1"/>
  <c r="C24" i="15" s="1"/>
  <c r="B24" i="15" a="1"/>
  <c r="B24" i="15" s="1"/>
  <c r="C23" i="15" a="1"/>
  <c r="C23" i="15" s="1"/>
  <c r="B23" i="15" a="1"/>
  <c r="B23" i="15" s="1"/>
  <c r="C22" i="15" a="1"/>
  <c r="C22" i="15" s="1"/>
  <c r="B22" i="15" a="1"/>
  <c r="B22" i="15" s="1"/>
  <c r="C21" i="15" a="1"/>
  <c r="C21" i="15" s="1"/>
  <c r="B21" i="15" a="1"/>
  <c r="B21" i="15" s="1"/>
  <c r="C20" i="15" a="1"/>
  <c r="C20" i="15" s="1"/>
  <c r="B20" i="15" a="1"/>
  <c r="B20" i="15" s="1"/>
  <c r="C19" i="15" a="1"/>
  <c r="C19" i="15" s="1"/>
  <c r="B19" i="15" a="1"/>
  <c r="B19" i="15" s="1"/>
  <c r="C18" i="15" a="1"/>
  <c r="C18" i="15" s="1"/>
  <c r="B18" i="15" a="1"/>
  <c r="B18" i="15" s="1"/>
  <c r="C17" i="15" a="1"/>
  <c r="C17" i="15" s="1"/>
  <c r="B17" i="15" a="1"/>
  <c r="B17" i="15" s="1"/>
  <c r="B16" i="15" a="1"/>
  <c r="B16" i="15" s="1"/>
  <c r="C15" i="15" a="1"/>
  <c r="C15" i="15" s="1"/>
  <c r="B15" i="15" a="1"/>
  <c r="B15" i="15" s="1"/>
  <c r="C14" i="15" a="1"/>
  <c r="C14" i="15" s="1"/>
  <c r="B14" i="15" a="1"/>
  <c r="B14" i="15" s="1"/>
  <c r="C12" i="15" a="1"/>
  <c r="C12" i="15" s="1"/>
  <c r="B12" i="15" a="1"/>
  <c r="B12" i="15" s="1"/>
  <c r="C11" i="15" a="1"/>
  <c r="C11" i="15" s="1"/>
  <c r="B11" i="15" a="1"/>
  <c r="B11" i="15" s="1"/>
  <c r="C10" i="15" a="1"/>
  <c r="C10" i="15" s="1"/>
  <c r="B10" i="15" a="1"/>
  <c r="B10" i="15" s="1"/>
  <c r="C9" i="15" a="1"/>
  <c r="C9" i="15" s="1"/>
  <c r="B9" i="15" a="1"/>
  <c r="B9" i="15" s="1"/>
  <c r="C8" i="15" a="1"/>
  <c r="C8" i="15" s="1"/>
  <c r="B8" i="15" a="1"/>
  <c r="B8" i="15" s="1"/>
  <c r="C7" i="15" a="1"/>
  <c r="C7" i="15" s="1"/>
  <c r="B7" i="15" a="1"/>
  <c r="B7" i="15" s="1"/>
  <c r="B5" i="15" a="1"/>
  <c r="B5" i="15" s="1"/>
  <c r="B3" i="15" a="1"/>
  <c r="B3" i="15" s="1"/>
  <c r="C150" i="14" a="1"/>
  <c r="C150" i="14" s="1"/>
  <c r="B150" i="14" a="1"/>
  <c r="B150" i="14" s="1"/>
  <c r="C149" i="14" a="1"/>
  <c r="C149" i="14" s="1"/>
  <c r="B149" i="14" a="1"/>
  <c r="B149" i="14" s="1"/>
  <c r="C148" i="14" a="1"/>
  <c r="C148" i="14" s="1"/>
  <c r="B148" i="14" a="1"/>
  <c r="B148" i="14" s="1"/>
  <c r="C146" i="14" a="1"/>
  <c r="C146" i="14" s="1"/>
  <c r="B146" i="14" a="1"/>
  <c r="B146" i="14" s="1"/>
  <c r="C145" i="14" a="1"/>
  <c r="C145" i="14" s="1"/>
  <c r="B145" i="14" a="1"/>
  <c r="B145" i="14" s="1"/>
  <c r="C144" i="14" a="1"/>
  <c r="C144" i="14" s="1"/>
  <c r="B144" i="14" a="1"/>
  <c r="B144" i="14" s="1"/>
  <c r="C143" i="14" a="1"/>
  <c r="C143" i="14" s="1"/>
  <c r="B143" i="14" a="1"/>
  <c r="B143" i="14" s="1"/>
  <c r="C142" i="14" a="1"/>
  <c r="C142" i="14" s="1"/>
  <c r="B142" i="14" a="1"/>
  <c r="B142" i="14" s="1"/>
  <c r="C141" i="14" a="1"/>
  <c r="C141" i="14" s="1"/>
  <c r="B141" i="14" a="1"/>
  <c r="B141" i="14" s="1"/>
  <c r="C140" i="14" a="1"/>
  <c r="C140" i="14" s="1"/>
  <c r="B140" i="14" a="1"/>
  <c r="B140" i="14" s="1"/>
  <c r="C139" i="14" a="1"/>
  <c r="C139" i="14" s="1"/>
  <c r="B139" i="14" a="1"/>
  <c r="B139" i="14" s="1"/>
  <c r="C138" i="14" a="1"/>
  <c r="C138" i="14" s="1"/>
  <c r="B138" i="14" a="1"/>
  <c r="B138" i="14" s="1"/>
  <c r="C137" i="14" a="1"/>
  <c r="C137" i="14" s="1"/>
  <c r="B137" i="14" a="1"/>
  <c r="B137" i="14" s="1"/>
  <c r="C135" i="14" a="1"/>
  <c r="C135" i="14" s="1"/>
  <c r="B135" i="14" a="1"/>
  <c r="B135" i="14" s="1"/>
  <c r="C134" i="14" a="1"/>
  <c r="C134" i="14" s="1"/>
  <c r="B134" i="14" a="1"/>
  <c r="B134" i="14" s="1"/>
  <c r="C133" i="14" a="1"/>
  <c r="C133" i="14" s="1"/>
  <c r="B133" i="14" a="1"/>
  <c r="B133" i="14" s="1"/>
  <c r="C132" i="14" a="1"/>
  <c r="C132" i="14" s="1"/>
  <c r="B132" i="14" a="1"/>
  <c r="B132" i="14" s="1"/>
  <c r="C131" i="14" a="1"/>
  <c r="C131" i="14" s="1"/>
  <c r="B131" i="14" a="1"/>
  <c r="B131" i="14" s="1"/>
  <c r="C130" i="14" a="1"/>
  <c r="C130" i="14" s="1"/>
  <c r="B130" i="14" a="1"/>
  <c r="B130" i="14" s="1"/>
  <c r="C129" i="14" a="1"/>
  <c r="C129" i="14" s="1"/>
  <c r="B129" i="14" a="1"/>
  <c r="B129" i="14" s="1"/>
  <c r="C128" i="14" a="1"/>
  <c r="C128" i="14" s="1"/>
  <c r="B128" i="14" a="1"/>
  <c r="B128" i="14" s="1"/>
  <c r="C127" i="14" a="1"/>
  <c r="C127" i="14" s="1"/>
  <c r="B127" i="14" a="1"/>
  <c r="B127" i="14" s="1"/>
  <c r="C126" i="14" a="1"/>
  <c r="C126" i="14" s="1"/>
  <c r="B126" i="14" a="1"/>
  <c r="B126" i="14" s="1"/>
  <c r="C125" i="14" a="1"/>
  <c r="C125" i="14" s="1"/>
  <c r="B125" i="14" a="1"/>
  <c r="B125" i="14" s="1"/>
  <c r="C124" i="14" a="1"/>
  <c r="C124" i="14" s="1"/>
  <c r="B124" i="14" a="1"/>
  <c r="B124" i="14" s="1"/>
  <c r="C123" i="14" a="1"/>
  <c r="C123" i="14" s="1"/>
  <c r="B123" i="14" a="1"/>
  <c r="B123" i="14" s="1"/>
  <c r="C122" i="14" a="1"/>
  <c r="C122" i="14" s="1"/>
  <c r="B122" i="14" a="1"/>
  <c r="B122" i="14" s="1"/>
  <c r="C121" i="14" a="1"/>
  <c r="C121" i="14" s="1"/>
  <c r="B121" i="14" a="1"/>
  <c r="B121" i="14" s="1"/>
  <c r="C120" i="14" a="1"/>
  <c r="C120" i="14" s="1"/>
  <c r="B120" i="14" a="1"/>
  <c r="B120" i="14" s="1"/>
  <c r="C119" i="14" a="1"/>
  <c r="C119" i="14" s="1"/>
  <c r="B119" i="14" a="1"/>
  <c r="B119" i="14" s="1"/>
  <c r="C118" i="14" a="1"/>
  <c r="C118" i="14" s="1"/>
  <c r="B118" i="14" a="1"/>
  <c r="B118" i="14" s="1"/>
  <c r="C117" i="14" a="1"/>
  <c r="C117" i="14" s="1"/>
  <c r="B117" i="14" a="1"/>
  <c r="B117" i="14" s="1"/>
  <c r="C116" i="14" a="1"/>
  <c r="C116" i="14" s="1"/>
  <c r="B116" i="14" a="1"/>
  <c r="B116" i="14" s="1"/>
  <c r="C115" i="14" a="1"/>
  <c r="C115" i="14" s="1"/>
  <c r="B115" i="14" a="1"/>
  <c r="B115" i="14" s="1"/>
  <c r="C114" i="14" a="1"/>
  <c r="C114" i="14" s="1"/>
  <c r="B114" i="14" a="1"/>
  <c r="B114" i="14" s="1"/>
  <c r="H112" i="14" a="1"/>
  <c r="H112" i="14" s="1"/>
  <c r="G112" i="14" a="1"/>
  <c r="G112" i="14" s="1"/>
  <c r="F112" i="14" a="1"/>
  <c r="F112" i="14" s="1"/>
  <c r="E112" i="14" a="1"/>
  <c r="E112" i="14" s="1"/>
  <c r="C112" i="14" a="1"/>
  <c r="C112" i="14" s="1"/>
  <c r="B112" i="14" a="1"/>
  <c r="B112" i="14" s="1"/>
  <c r="C110" i="14" a="1"/>
  <c r="C110" i="14" s="1"/>
  <c r="B110" i="14" a="1"/>
  <c r="B110" i="14" s="1"/>
  <c r="C109" i="14" a="1"/>
  <c r="C109" i="14" s="1"/>
  <c r="B109" i="14" a="1"/>
  <c r="B109" i="14" s="1"/>
  <c r="C107" i="14" a="1"/>
  <c r="C107" i="14" s="1"/>
  <c r="B107" i="14" a="1"/>
  <c r="B107" i="14" s="1"/>
  <c r="C106" i="14" a="1"/>
  <c r="C106" i="14" s="1"/>
  <c r="B106" i="14" a="1"/>
  <c r="B106" i="14" s="1"/>
  <c r="C105" i="14" a="1"/>
  <c r="C105" i="14" s="1"/>
  <c r="B105" i="14" a="1"/>
  <c r="B105" i="14" s="1"/>
  <c r="B104" i="14" a="1"/>
  <c r="B104" i="14" s="1"/>
  <c r="C103" i="14" a="1"/>
  <c r="C103" i="14" s="1"/>
  <c r="B103" i="14" a="1"/>
  <c r="B103" i="14" s="1"/>
  <c r="C102" i="14" a="1"/>
  <c r="C102" i="14" s="1"/>
  <c r="B102" i="14" a="1"/>
  <c r="B102" i="14" s="1"/>
  <c r="B101" i="14" a="1"/>
  <c r="B101" i="14" s="1"/>
  <c r="C100" i="14" a="1"/>
  <c r="C100" i="14" s="1"/>
  <c r="B100" i="14" a="1"/>
  <c r="B100" i="14" s="1"/>
  <c r="C99" i="14" a="1"/>
  <c r="C99" i="14" s="1"/>
  <c r="B99" i="14" a="1"/>
  <c r="B99" i="14" s="1"/>
  <c r="C97" i="14" a="1"/>
  <c r="C97" i="14" s="1"/>
  <c r="B97" i="14" a="1"/>
  <c r="B97" i="14" s="1"/>
  <c r="C96" i="14" a="1"/>
  <c r="C96" i="14" s="1"/>
  <c r="B96" i="14" a="1"/>
  <c r="B96" i="14" s="1"/>
  <c r="B95" i="14" a="1"/>
  <c r="B95" i="14" s="1"/>
  <c r="C94" i="14" a="1"/>
  <c r="C94" i="14" s="1"/>
  <c r="B94" i="14" a="1"/>
  <c r="B94" i="14" s="1"/>
  <c r="C93" i="14" a="1"/>
  <c r="C93" i="14" s="1"/>
  <c r="B93" i="14" a="1"/>
  <c r="B93" i="14" s="1"/>
  <c r="B91" i="14" a="1"/>
  <c r="B91" i="14" s="1"/>
  <c r="C89" i="14" a="1"/>
  <c r="C89" i="14" s="1"/>
  <c r="B89" i="14" a="1"/>
  <c r="B89" i="14" s="1"/>
  <c r="C88" i="14" a="1"/>
  <c r="C88" i="14" s="1"/>
  <c r="B88" i="14" a="1"/>
  <c r="B88" i="14" s="1"/>
  <c r="C87" i="14" a="1"/>
  <c r="C87" i="14" s="1"/>
  <c r="B87" i="14" a="1"/>
  <c r="B87" i="14" s="1"/>
  <c r="C86" i="14" a="1"/>
  <c r="C86" i="14" s="1"/>
  <c r="B86" i="14" a="1"/>
  <c r="B86" i="14" s="1"/>
  <c r="C85" i="14" a="1"/>
  <c r="C85" i="14" s="1"/>
  <c r="B85" i="14" a="1"/>
  <c r="B85" i="14" s="1"/>
  <c r="C84" i="14" a="1"/>
  <c r="C84" i="14" s="1"/>
  <c r="B84" i="14" a="1"/>
  <c r="B84" i="14" s="1"/>
  <c r="C83" i="14" a="1"/>
  <c r="C83" i="14" s="1"/>
  <c r="B83" i="14" a="1"/>
  <c r="B83" i="14" s="1"/>
  <c r="C82" i="14" a="1"/>
  <c r="C82" i="14" s="1"/>
  <c r="B82" i="14" a="1"/>
  <c r="B82" i="14" s="1"/>
  <c r="C81" i="14" a="1"/>
  <c r="C81" i="14" s="1"/>
  <c r="B81" i="14" a="1"/>
  <c r="B81" i="14" s="1"/>
  <c r="C80" i="14" a="1"/>
  <c r="C80" i="14" s="1"/>
  <c r="B80" i="14" a="1"/>
  <c r="B80" i="14" s="1"/>
  <c r="C79" i="14" a="1"/>
  <c r="C79" i="14" s="1"/>
  <c r="B79" i="14" a="1"/>
  <c r="B79" i="14" s="1"/>
  <c r="C78" i="14" a="1"/>
  <c r="C78" i="14" s="1"/>
  <c r="B78" i="14" a="1"/>
  <c r="B78" i="14" s="1"/>
  <c r="C77" i="14" a="1"/>
  <c r="C77" i="14" s="1"/>
  <c r="B77" i="14" a="1"/>
  <c r="B77" i="14" s="1"/>
  <c r="C76" i="14" a="1"/>
  <c r="C76" i="14" s="1"/>
  <c r="B76" i="14" a="1"/>
  <c r="B76" i="14" s="1"/>
  <c r="C75" i="14" a="1"/>
  <c r="C75" i="14" s="1"/>
  <c r="B75" i="14" a="1"/>
  <c r="B75" i="14" s="1"/>
  <c r="C74" i="14" a="1"/>
  <c r="C74" i="14" s="1"/>
  <c r="B74" i="14" a="1"/>
  <c r="B74" i="14" s="1"/>
  <c r="C73" i="14" a="1"/>
  <c r="C73" i="14" s="1"/>
  <c r="B73" i="14" a="1"/>
  <c r="B73" i="14" s="1"/>
  <c r="C72" i="14" a="1"/>
  <c r="C72" i="14" s="1"/>
  <c r="B72" i="14" a="1"/>
  <c r="B72" i="14" s="1"/>
  <c r="C71" i="14" a="1"/>
  <c r="C71" i="14" s="1"/>
  <c r="B71" i="14" a="1"/>
  <c r="B71" i="14" s="1"/>
  <c r="C70" i="14" a="1"/>
  <c r="C70" i="14" s="1"/>
  <c r="B70" i="14" a="1"/>
  <c r="B70" i="14" s="1"/>
  <c r="C69" i="14" a="1"/>
  <c r="C69" i="14" s="1"/>
  <c r="B69" i="14" a="1"/>
  <c r="B69" i="14" s="1"/>
  <c r="C68" i="14" a="1"/>
  <c r="C68" i="14" s="1"/>
  <c r="B68" i="14" a="1"/>
  <c r="B68" i="14" s="1"/>
  <c r="C67" i="14" a="1"/>
  <c r="C67" i="14" s="1"/>
  <c r="B67" i="14" a="1"/>
  <c r="B67" i="14" s="1"/>
  <c r="C66" i="14" a="1"/>
  <c r="C66" i="14" s="1"/>
  <c r="B66" i="14" a="1"/>
  <c r="B66" i="14" s="1"/>
  <c r="B65" i="14" a="1"/>
  <c r="B65" i="14" s="1"/>
  <c r="C64" i="14" a="1"/>
  <c r="C64" i="14" s="1"/>
  <c r="B64" i="14" a="1"/>
  <c r="B64" i="14" s="1"/>
  <c r="C63" i="14" a="1"/>
  <c r="C63" i="14" s="1"/>
  <c r="B63" i="14" a="1"/>
  <c r="B63" i="14" s="1"/>
  <c r="C62" i="14" a="1"/>
  <c r="C62" i="14" s="1"/>
  <c r="B62" i="14" a="1"/>
  <c r="B62" i="14" s="1"/>
  <c r="C61" i="14" a="1"/>
  <c r="C61" i="14" s="1"/>
  <c r="B61" i="14" a="1"/>
  <c r="B61" i="14" s="1"/>
  <c r="C60" i="14" a="1"/>
  <c r="C60" i="14" s="1"/>
  <c r="B60" i="14" a="1"/>
  <c r="B60" i="14" s="1"/>
  <c r="C59" i="14" a="1"/>
  <c r="C59" i="14" s="1"/>
  <c r="B59" i="14" a="1"/>
  <c r="B59" i="14" s="1"/>
  <c r="C58" i="14" a="1"/>
  <c r="C58" i="14" s="1"/>
  <c r="B58" i="14" a="1"/>
  <c r="B58" i="14" s="1"/>
  <c r="C57" i="14" a="1"/>
  <c r="C57" i="14" s="1"/>
  <c r="B57" i="14" a="1"/>
  <c r="B57" i="14" s="1"/>
  <c r="C56" i="14" a="1"/>
  <c r="C56" i="14" s="1"/>
  <c r="B56" i="14" a="1"/>
  <c r="B56" i="14" s="1"/>
  <c r="C55" i="14" a="1"/>
  <c r="C55" i="14" s="1"/>
  <c r="B55" i="14" a="1"/>
  <c r="B55" i="14" s="1"/>
  <c r="C54" i="14" a="1"/>
  <c r="C54" i="14" s="1"/>
  <c r="B54" i="14" a="1"/>
  <c r="B54" i="14" s="1"/>
  <c r="C53" i="14" a="1"/>
  <c r="C53" i="14" s="1"/>
  <c r="B53" i="14" a="1"/>
  <c r="B53" i="14" s="1"/>
  <c r="C52" i="14" a="1"/>
  <c r="C52" i="14" s="1"/>
  <c r="B52" i="14" a="1"/>
  <c r="B52" i="14" s="1"/>
  <c r="C51" i="14" a="1"/>
  <c r="C51" i="14" s="1"/>
  <c r="B51" i="14" a="1"/>
  <c r="B51" i="14" s="1"/>
  <c r="C50" i="14" a="1"/>
  <c r="C50" i="14" s="1"/>
  <c r="B50" i="14" a="1"/>
  <c r="B50" i="14" s="1"/>
  <c r="C49" i="14" a="1"/>
  <c r="C49" i="14" s="1"/>
  <c r="B49" i="14" a="1"/>
  <c r="B49" i="14" s="1"/>
  <c r="C48" i="14" a="1"/>
  <c r="C48" i="14" s="1"/>
  <c r="B48" i="14" a="1"/>
  <c r="B48" i="14" s="1"/>
  <c r="C47" i="14" a="1"/>
  <c r="C47" i="14" s="1"/>
  <c r="B47" i="14" a="1"/>
  <c r="B47" i="14" s="1"/>
  <c r="C46" i="14" a="1"/>
  <c r="C46" i="14" s="1"/>
  <c r="B46" i="14" a="1"/>
  <c r="B46" i="14" s="1"/>
  <c r="C45" i="14" a="1"/>
  <c r="C45" i="14" s="1"/>
  <c r="B45" i="14" a="1"/>
  <c r="B45" i="14" s="1"/>
  <c r="C44" i="14" a="1"/>
  <c r="C44" i="14" s="1"/>
  <c r="B44" i="14" a="1"/>
  <c r="B44" i="14" s="1"/>
  <c r="C43" i="14" a="1"/>
  <c r="C43" i="14" s="1"/>
  <c r="B43" i="14" a="1"/>
  <c r="B43" i="14" s="1"/>
  <c r="C42" i="14" a="1"/>
  <c r="C42" i="14" s="1"/>
  <c r="B42" i="14" a="1"/>
  <c r="B42" i="14" s="1"/>
  <c r="C41" i="14" a="1"/>
  <c r="C41" i="14" s="1"/>
  <c r="B41" i="14" a="1"/>
  <c r="B41" i="14" s="1"/>
  <c r="C40" i="14" a="1"/>
  <c r="C40" i="14" s="1"/>
  <c r="B40" i="14" a="1"/>
  <c r="B40" i="14" s="1"/>
  <c r="B39" i="14" a="1"/>
  <c r="B39" i="14" s="1"/>
  <c r="C38" i="14" a="1"/>
  <c r="C38" i="14" s="1"/>
  <c r="B38" i="14" a="1"/>
  <c r="B38" i="14" s="1"/>
  <c r="B37" i="14" a="1"/>
  <c r="B37" i="14" s="1"/>
  <c r="C36" i="14" a="1"/>
  <c r="C36" i="14" s="1"/>
  <c r="B36" i="14" a="1"/>
  <c r="B36" i="14" s="1"/>
  <c r="C35" i="14" a="1"/>
  <c r="C35" i="14" s="1"/>
  <c r="B35" i="14" a="1"/>
  <c r="B35" i="14" s="1"/>
  <c r="C33" i="14" a="1"/>
  <c r="C33" i="14" s="1"/>
  <c r="B33" i="14" a="1"/>
  <c r="B33" i="14" s="1"/>
  <c r="C32" i="14" a="1"/>
  <c r="C32" i="14" s="1"/>
  <c r="B32" i="14" a="1"/>
  <c r="B32" i="14" s="1"/>
  <c r="C31" i="14" a="1"/>
  <c r="C31" i="14" s="1"/>
  <c r="B31" i="14" a="1"/>
  <c r="B31" i="14" s="1"/>
  <c r="C30" i="14" a="1"/>
  <c r="C30" i="14" s="1"/>
  <c r="B30" i="14" a="1"/>
  <c r="B30" i="14" s="1"/>
  <c r="C29" i="14" a="1"/>
  <c r="C29" i="14" s="1"/>
  <c r="B29" i="14" a="1"/>
  <c r="B29" i="14" s="1"/>
  <c r="C28" i="14" a="1"/>
  <c r="C28" i="14" s="1"/>
  <c r="B28" i="14" a="1"/>
  <c r="B28" i="14" s="1"/>
  <c r="C27" i="14" a="1"/>
  <c r="C27" i="14" s="1"/>
  <c r="B27" i="14" a="1"/>
  <c r="B27" i="14" s="1"/>
  <c r="C26" i="14" a="1"/>
  <c r="C26" i="14" s="1"/>
  <c r="B26" i="14" a="1"/>
  <c r="B26" i="14" s="1"/>
  <c r="C25" i="14" a="1"/>
  <c r="C25" i="14" s="1"/>
  <c r="B25" i="14" a="1"/>
  <c r="B25" i="14" s="1"/>
  <c r="C24" i="14" a="1"/>
  <c r="C24" i="14" s="1"/>
  <c r="B24" i="14" a="1"/>
  <c r="B24" i="14" s="1"/>
  <c r="C23" i="14" a="1"/>
  <c r="C23" i="14" s="1"/>
  <c r="B23" i="14" a="1"/>
  <c r="B23" i="14" s="1"/>
  <c r="C22" i="14" a="1"/>
  <c r="C22" i="14" s="1"/>
  <c r="B22" i="14" a="1"/>
  <c r="B22" i="14" s="1"/>
  <c r="C21" i="14" a="1"/>
  <c r="C21" i="14" s="1"/>
  <c r="B21" i="14" a="1"/>
  <c r="B21" i="14" s="1"/>
  <c r="C20" i="14" a="1"/>
  <c r="C20" i="14" s="1"/>
  <c r="B20" i="14" a="1"/>
  <c r="B20" i="14" s="1"/>
  <c r="C19" i="14" a="1"/>
  <c r="C19" i="14" s="1"/>
  <c r="B19" i="14" a="1"/>
  <c r="B19" i="14" s="1"/>
  <c r="C18" i="14" a="1"/>
  <c r="C18" i="14" s="1"/>
  <c r="B18" i="14" a="1"/>
  <c r="B18" i="14" s="1"/>
  <c r="C17" i="14" a="1"/>
  <c r="C17" i="14" s="1"/>
  <c r="B17" i="14" a="1"/>
  <c r="B17" i="14" s="1"/>
  <c r="C16" i="14" a="1"/>
  <c r="C16" i="14" s="1"/>
  <c r="B16" i="14" a="1"/>
  <c r="B16" i="14" s="1"/>
  <c r="C15" i="14" a="1"/>
  <c r="C15" i="14" s="1"/>
  <c r="B15" i="14" a="1"/>
  <c r="B15" i="14" s="1"/>
  <c r="C14" i="14" a="1"/>
  <c r="C14" i="14" s="1"/>
  <c r="B14" i="14" a="1"/>
  <c r="B14" i="14" s="1"/>
  <c r="C13" i="14" a="1"/>
  <c r="C13" i="14" s="1"/>
  <c r="B13" i="14" a="1"/>
  <c r="B13" i="14" s="1"/>
  <c r="C12" i="14" a="1"/>
  <c r="C12" i="14" s="1"/>
  <c r="B12" i="14" a="1"/>
  <c r="B12" i="14" s="1"/>
  <c r="C11" i="14" a="1"/>
  <c r="C11" i="14" s="1"/>
  <c r="B11" i="14" a="1"/>
  <c r="B11" i="14" s="1"/>
  <c r="C10" i="14" a="1"/>
  <c r="C10" i="14" s="1"/>
  <c r="B10" i="14" a="1"/>
  <c r="B10" i="14" s="1"/>
  <c r="B9" i="14" a="1"/>
  <c r="B9" i="14" s="1"/>
  <c r="C8" i="14" a="1"/>
  <c r="C8" i="14" s="1"/>
  <c r="B8" i="14" a="1"/>
  <c r="B8" i="14" s="1"/>
  <c r="C7" i="14" a="1"/>
  <c r="C7" i="14" s="1"/>
  <c r="B7" i="14" a="1"/>
  <c r="B7" i="14" s="1"/>
  <c r="B5" i="14" a="1"/>
  <c r="B5" i="14" s="1"/>
  <c r="B3" i="14" a="1"/>
  <c r="B3" i="14" s="1"/>
  <c r="C20" i="12" a="1"/>
  <c r="C20" i="12" s="1"/>
  <c r="B20" i="12" a="1"/>
  <c r="B20" i="12" s="1"/>
  <c r="C19" i="12" a="1"/>
  <c r="C19" i="12" s="1"/>
  <c r="B19" i="12" a="1"/>
  <c r="B19" i="12" s="1"/>
  <c r="C18" i="12" a="1"/>
  <c r="C18" i="12" s="1"/>
  <c r="B18" i="12" a="1"/>
  <c r="B18" i="12" s="1"/>
  <c r="B17" i="12" a="1"/>
  <c r="B17" i="12" s="1"/>
  <c r="C16" i="12" a="1"/>
  <c r="C16" i="12" s="1"/>
  <c r="B16" i="12" a="1"/>
  <c r="B16" i="12" s="1"/>
  <c r="C15" i="12" a="1"/>
  <c r="C15" i="12" s="1"/>
  <c r="B15" i="12" a="1"/>
  <c r="B15" i="12" s="1"/>
  <c r="C14" i="12" a="1"/>
  <c r="C14" i="12" s="1"/>
  <c r="B14" i="12" a="1"/>
  <c r="B14" i="12" s="1"/>
  <c r="C13" i="12" a="1"/>
  <c r="C13" i="12" s="1"/>
  <c r="B13" i="12" a="1"/>
  <c r="B13" i="12" s="1"/>
  <c r="C12" i="12" a="1"/>
  <c r="C12" i="12" s="1"/>
  <c r="B12" i="12" a="1"/>
  <c r="B12" i="12" s="1"/>
  <c r="C11" i="12" a="1"/>
  <c r="C11" i="12" s="1"/>
  <c r="B11" i="12" a="1"/>
  <c r="B11" i="12" s="1"/>
  <c r="C10" i="12" a="1"/>
  <c r="C10" i="12" s="1"/>
  <c r="B10" i="12" a="1"/>
  <c r="B10" i="12" s="1"/>
  <c r="C9" i="12" a="1"/>
  <c r="C9" i="12" s="1"/>
  <c r="B9" i="12" a="1"/>
  <c r="B9" i="12" s="1"/>
  <c r="C8" i="12" a="1"/>
  <c r="C8" i="12" s="1"/>
  <c r="B8" i="12" a="1"/>
  <c r="B8" i="12" s="1"/>
  <c r="C7" i="12" a="1"/>
  <c r="C7" i="12" s="1"/>
  <c r="B7" i="12" a="1"/>
  <c r="B7" i="12" s="1"/>
  <c r="B6" i="12" a="1"/>
  <c r="B6" i="12" s="1"/>
  <c r="C5" i="12" a="1"/>
  <c r="C5" i="12" s="1"/>
  <c r="B5" i="12" a="1"/>
  <c r="B5" i="12" s="1"/>
  <c r="C4" i="12" a="1"/>
  <c r="C4" i="12" s="1"/>
  <c r="B2" i="12" a="1"/>
  <c r="B2" i="12" s="1"/>
  <c r="C11" i="11" a="1"/>
  <c r="C11" i="11" s="1"/>
  <c r="B11" i="11" a="1"/>
  <c r="B11" i="11" s="1"/>
  <c r="C10" i="11" a="1"/>
  <c r="C10" i="11" s="1"/>
  <c r="B10" i="11" a="1"/>
  <c r="B10" i="11" s="1"/>
  <c r="C9" i="11" a="1"/>
  <c r="C9" i="11" s="1"/>
  <c r="B9" i="11" a="1"/>
  <c r="B9" i="11" s="1"/>
  <c r="C8" i="11" a="1"/>
  <c r="C8" i="11" s="1"/>
  <c r="B8" i="11" a="1"/>
  <c r="B8" i="11" s="1"/>
  <c r="C7" i="11" a="1"/>
  <c r="C7" i="11" s="1"/>
  <c r="B7" i="11" a="1"/>
  <c r="B7" i="11" s="1"/>
  <c r="C6" i="11" a="1"/>
  <c r="C6" i="11" s="1"/>
  <c r="B6" i="11" a="1"/>
  <c r="B6" i="11" s="1"/>
  <c r="C5" i="11" a="1"/>
  <c r="C5" i="11" s="1"/>
  <c r="B5" i="11" a="1"/>
  <c r="B5" i="11" s="1"/>
  <c r="B3" i="11" a="1"/>
  <c r="B3" i="11" s="1"/>
  <c r="B2" i="11" a="1"/>
  <c r="B2" i="11" s="1"/>
  <c r="C75" i="10" a="1"/>
  <c r="C75" i="10" s="1"/>
  <c r="B75" i="10" a="1"/>
  <c r="B75" i="10" s="1"/>
  <c r="C74" i="10" a="1"/>
  <c r="C74" i="10" s="1"/>
  <c r="B74" i="10" a="1"/>
  <c r="B74" i="10" s="1"/>
  <c r="C73" i="10" a="1"/>
  <c r="C73" i="10" s="1"/>
  <c r="B73" i="10" a="1"/>
  <c r="B73" i="10" s="1"/>
  <c r="C72" i="10" a="1"/>
  <c r="C72" i="10" s="1"/>
  <c r="B72" i="10" a="1"/>
  <c r="B72" i="10" s="1"/>
  <c r="C71" i="10" a="1"/>
  <c r="C71" i="10" s="1"/>
  <c r="B71" i="10" a="1"/>
  <c r="B71" i="10" s="1"/>
  <c r="C70" i="10" a="1"/>
  <c r="C70" i="10" s="1"/>
  <c r="B70" i="10" a="1"/>
  <c r="B70" i="10" s="1"/>
  <c r="C69" i="10" a="1"/>
  <c r="C69" i="10" s="1"/>
  <c r="B69" i="10" a="1"/>
  <c r="B69" i="10" s="1"/>
  <c r="C68" i="10" a="1"/>
  <c r="C68" i="10" s="1"/>
  <c r="B68" i="10" a="1"/>
  <c r="B68" i="10" s="1"/>
  <c r="C67" i="10" a="1"/>
  <c r="C67" i="10" s="1"/>
  <c r="B67" i="10" a="1"/>
  <c r="B67" i="10" s="1"/>
  <c r="C66" i="10" a="1"/>
  <c r="C66" i="10" s="1"/>
  <c r="B66" i="10" a="1"/>
  <c r="B66" i="10" s="1"/>
  <c r="C65" i="10" a="1"/>
  <c r="C65" i="10" s="1"/>
  <c r="B65" i="10" a="1"/>
  <c r="B65" i="10" s="1"/>
  <c r="C63" i="10" a="1"/>
  <c r="C63" i="10" s="1"/>
  <c r="B63" i="10" a="1"/>
  <c r="B63" i="10" s="1"/>
  <c r="C62" i="10" a="1"/>
  <c r="C62" i="10" s="1"/>
  <c r="B62" i="10" a="1"/>
  <c r="B62" i="10" s="1"/>
  <c r="C61" i="10" a="1"/>
  <c r="C61" i="10" s="1"/>
  <c r="B61" i="10" a="1"/>
  <c r="B61" i="10" s="1"/>
  <c r="C60" i="10" a="1"/>
  <c r="C60" i="10" s="1"/>
  <c r="B60" i="10" a="1"/>
  <c r="B60" i="10" s="1"/>
  <c r="C59" i="10" a="1"/>
  <c r="C59" i="10" s="1"/>
  <c r="B59" i="10" a="1"/>
  <c r="B59" i="10" s="1"/>
  <c r="C58" i="10" a="1"/>
  <c r="C58" i="10" s="1"/>
  <c r="B58" i="10" a="1"/>
  <c r="B58" i="10" s="1"/>
  <c r="C57" i="10" a="1"/>
  <c r="C57" i="10" s="1"/>
  <c r="B57" i="10" a="1"/>
  <c r="B57" i="10" s="1"/>
  <c r="C56" i="10" a="1"/>
  <c r="C56" i="10" s="1"/>
  <c r="B56" i="10" a="1"/>
  <c r="B56" i="10" s="1"/>
  <c r="C55" i="10" a="1"/>
  <c r="C55" i="10" s="1"/>
  <c r="B55" i="10" a="1"/>
  <c r="B55" i="10" s="1"/>
  <c r="C54" i="10" a="1"/>
  <c r="C54" i="10" s="1"/>
  <c r="B54" i="10" a="1"/>
  <c r="B54" i="10" s="1"/>
  <c r="B53" i="10" a="1"/>
  <c r="B53" i="10" s="1"/>
  <c r="C52" i="10" a="1"/>
  <c r="C52" i="10" s="1"/>
  <c r="B52" i="10" a="1"/>
  <c r="B52" i="10" s="1"/>
  <c r="B50" i="10" a="1"/>
  <c r="B50" i="10" s="1"/>
  <c r="C48" i="10" a="1"/>
  <c r="C48" i="10" s="1"/>
  <c r="B48" i="10" a="1"/>
  <c r="B48" i="10" s="1"/>
  <c r="C47" i="10" a="1"/>
  <c r="C47" i="10" s="1"/>
  <c r="B47" i="10" a="1"/>
  <c r="B47" i="10" s="1"/>
  <c r="C46" i="10" a="1"/>
  <c r="C46" i="10" s="1"/>
  <c r="B46" i="10" a="1"/>
  <c r="B46" i="10" s="1"/>
  <c r="C45" i="10" a="1"/>
  <c r="C45" i="10" s="1"/>
  <c r="B45" i="10" a="1"/>
  <c r="B45" i="10" s="1"/>
  <c r="C44" i="10" a="1"/>
  <c r="C44" i="10" s="1"/>
  <c r="B44" i="10" a="1"/>
  <c r="B44" i="10" s="1"/>
  <c r="C43" i="10" a="1"/>
  <c r="C43" i="10" s="1"/>
  <c r="B43" i="10" a="1"/>
  <c r="B43" i="10" s="1"/>
  <c r="C42" i="10" a="1"/>
  <c r="C42" i="10" s="1"/>
  <c r="B42" i="10" a="1"/>
  <c r="B42" i="10" s="1"/>
  <c r="C41" i="10" a="1"/>
  <c r="C41" i="10" s="1"/>
  <c r="B41" i="10" a="1"/>
  <c r="B41" i="10" s="1"/>
  <c r="C40" i="10" a="1"/>
  <c r="C40" i="10" s="1"/>
  <c r="B40" i="10" a="1"/>
  <c r="B40" i="10" s="1"/>
  <c r="C39" i="10" a="1"/>
  <c r="C39" i="10" s="1"/>
  <c r="B39" i="10" a="1"/>
  <c r="B39" i="10" s="1"/>
  <c r="C38" i="10" a="1"/>
  <c r="C38" i="10" s="1"/>
  <c r="B38" i="10" a="1"/>
  <c r="B38" i="10" s="1"/>
  <c r="C37" i="10" a="1"/>
  <c r="C37" i="10" s="1"/>
  <c r="B37" i="10" a="1"/>
  <c r="B37" i="10" s="1"/>
  <c r="C36" i="10" a="1"/>
  <c r="C36" i="10" s="1"/>
  <c r="B36" i="10" a="1"/>
  <c r="B36" i="10" s="1"/>
  <c r="B35" i="10" a="1"/>
  <c r="B35" i="10" s="1"/>
  <c r="C34" i="10" a="1"/>
  <c r="C34" i="10" s="1"/>
  <c r="B34" i="10" a="1"/>
  <c r="B34" i="10" s="1"/>
  <c r="C33" i="10" a="1"/>
  <c r="C33" i="10" s="1"/>
  <c r="B33" i="10" a="1"/>
  <c r="B33" i="10" s="1"/>
  <c r="C32" i="10" a="1"/>
  <c r="C32" i="10" s="1"/>
  <c r="B32" i="10" a="1"/>
  <c r="B32" i="10" s="1"/>
  <c r="C31" i="10" a="1"/>
  <c r="C31" i="10" s="1"/>
  <c r="B31" i="10" a="1"/>
  <c r="B31" i="10" s="1"/>
  <c r="C30" i="10" a="1"/>
  <c r="C30" i="10" s="1"/>
  <c r="B30" i="10" a="1"/>
  <c r="B30" i="10" s="1"/>
  <c r="C29" i="10" a="1"/>
  <c r="C29" i="10" s="1"/>
  <c r="B29" i="10" a="1"/>
  <c r="B29" i="10" s="1"/>
  <c r="C28" i="10" a="1"/>
  <c r="C28" i="10" s="1"/>
  <c r="B28" i="10" a="1"/>
  <c r="B28" i="10" s="1"/>
  <c r="C27" i="10" a="1"/>
  <c r="C27" i="10" s="1"/>
  <c r="B27" i="10" a="1"/>
  <c r="B27" i="10" s="1"/>
  <c r="C26" i="10" a="1"/>
  <c r="C26" i="10" s="1"/>
  <c r="B26" i="10" a="1"/>
  <c r="B26" i="10" s="1"/>
  <c r="C25" i="10" a="1"/>
  <c r="C25" i="10" s="1"/>
  <c r="B25" i="10" a="1"/>
  <c r="B25" i="10" s="1"/>
  <c r="C24" i="10" a="1"/>
  <c r="C24" i="10" s="1"/>
  <c r="B24" i="10" a="1"/>
  <c r="B24" i="10" s="1"/>
  <c r="C23" i="10" a="1"/>
  <c r="C23" i="10" s="1"/>
  <c r="B23" i="10" a="1"/>
  <c r="B23" i="10" s="1"/>
  <c r="C22" i="10" a="1"/>
  <c r="C22" i="10" s="1"/>
  <c r="B22" i="10" a="1"/>
  <c r="B22" i="10" s="1"/>
  <c r="C21" i="10" a="1"/>
  <c r="C21" i="10" s="1"/>
  <c r="B21" i="10" a="1"/>
  <c r="B21" i="10" s="1"/>
  <c r="C20" i="10" a="1"/>
  <c r="C20" i="10" s="1"/>
  <c r="B20" i="10" a="1"/>
  <c r="B20" i="10" s="1"/>
  <c r="C19" i="10" a="1"/>
  <c r="C19" i="10" s="1"/>
  <c r="B19" i="10" a="1"/>
  <c r="B19" i="10" s="1"/>
  <c r="C18" i="10" a="1"/>
  <c r="C18" i="10" s="1"/>
  <c r="B18" i="10" a="1"/>
  <c r="B18" i="10" s="1"/>
  <c r="C17" i="10" a="1"/>
  <c r="C17" i="10" s="1"/>
  <c r="B17" i="10" a="1"/>
  <c r="B17" i="10" s="1"/>
  <c r="C16" i="10" a="1"/>
  <c r="C16" i="10" s="1"/>
  <c r="B16" i="10" a="1"/>
  <c r="B16" i="10" s="1"/>
  <c r="C15" i="10" a="1"/>
  <c r="C15" i="10" s="1"/>
  <c r="B15" i="10" a="1"/>
  <c r="B15" i="10" s="1"/>
  <c r="C14" i="10" a="1"/>
  <c r="C14" i="10" s="1"/>
  <c r="B14" i="10" a="1"/>
  <c r="B14" i="10" s="1"/>
  <c r="C13" i="10" a="1"/>
  <c r="C13" i="10" s="1"/>
  <c r="B13" i="10" a="1"/>
  <c r="B13" i="10" s="1"/>
  <c r="C12" i="10" a="1"/>
  <c r="C12" i="10" s="1"/>
  <c r="B12" i="10" a="1"/>
  <c r="B12" i="10" s="1"/>
  <c r="C11" i="10" a="1"/>
  <c r="C11" i="10" s="1"/>
  <c r="B11" i="10" a="1"/>
  <c r="B11" i="10" s="1"/>
  <c r="C10" i="10" a="1"/>
  <c r="C10" i="10" s="1"/>
  <c r="B10" i="10" a="1"/>
  <c r="B10" i="10" s="1"/>
  <c r="C9" i="10" a="1"/>
  <c r="C9" i="10" s="1"/>
  <c r="B9" i="10" a="1"/>
  <c r="B9" i="10" s="1"/>
  <c r="C8" i="10" a="1"/>
  <c r="C8" i="10" s="1"/>
  <c r="B8" i="10" a="1"/>
  <c r="B8" i="10" s="1"/>
  <c r="C7" i="10" a="1"/>
  <c r="C7" i="10" s="1"/>
  <c r="B7" i="10" a="1"/>
  <c r="B7" i="10" s="1"/>
  <c r="C6" i="10" a="1"/>
  <c r="C6" i="10" s="1"/>
  <c r="B6" i="10" a="1"/>
  <c r="B6" i="10" s="1"/>
  <c r="C5" i="10" a="1"/>
  <c r="C5" i="10" s="1"/>
  <c r="B5" i="10" a="1"/>
  <c r="B5" i="10" s="1"/>
  <c r="B3" i="10" a="1"/>
  <c r="B3" i="10" s="1"/>
  <c r="B2" i="10" a="1"/>
  <c r="B2" i="10" s="1"/>
  <c r="B66" i="9" a="1"/>
  <c r="B66" i="9" s="1"/>
  <c r="B65" i="9" a="1"/>
  <c r="B65" i="9" s="1"/>
  <c r="B64" i="9" a="1"/>
  <c r="B64" i="9" s="1"/>
  <c r="B63" i="9" a="1"/>
  <c r="B63" i="9" s="1"/>
  <c r="B62" i="9" a="1"/>
  <c r="B62" i="9" s="1"/>
  <c r="B61" i="9" a="1"/>
  <c r="B61" i="9" s="1"/>
  <c r="B60" i="9" a="1"/>
  <c r="B60" i="9" s="1"/>
  <c r="B59" i="9" a="1"/>
  <c r="B59" i="9" s="1"/>
  <c r="B58" i="9" a="1"/>
  <c r="B58" i="9" s="1"/>
  <c r="B57" i="9" a="1"/>
  <c r="B57" i="9" s="1"/>
  <c r="B56" i="9" a="1"/>
  <c r="B56" i="9" s="1"/>
  <c r="B55" i="9" a="1"/>
  <c r="B55" i="9" s="1"/>
  <c r="C54" i="9" a="1"/>
  <c r="C54" i="9" s="1"/>
  <c r="B54" i="9" a="1"/>
  <c r="B54" i="9" s="1"/>
  <c r="B52" i="9" a="1"/>
  <c r="B52" i="9" s="1"/>
  <c r="B51" i="9" a="1"/>
  <c r="B51" i="9" s="1"/>
  <c r="B50" i="9" a="1"/>
  <c r="B50" i="9" s="1"/>
  <c r="B49" i="9" a="1"/>
  <c r="B49" i="9" s="1"/>
  <c r="B48" i="9" a="1"/>
  <c r="B48" i="9" s="1"/>
  <c r="B47" i="9" a="1"/>
  <c r="B47" i="9" s="1"/>
  <c r="B46" i="9" a="1"/>
  <c r="B46" i="9" s="1"/>
  <c r="B45" i="9" a="1"/>
  <c r="B45" i="9" s="1"/>
  <c r="B44" i="9" a="1"/>
  <c r="B44" i="9" s="1"/>
  <c r="B43" i="9" a="1"/>
  <c r="B43" i="9" s="1"/>
  <c r="B42" i="9" a="1"/>
  <c r="B42" i="9" s="1"/>
  <c r="B41" i="9" a="1"/>
  <c r="B41" i="9" s="1"/>
  <c r="B40" i="9" a="1"/>
  <c r="B40" i="9" s="1"/>
  <c r="B39" i="9" a="1"/>
  <c r="B39" i="9" s="1"/>
  <c r="B38" i="9" a="1"/>
  <c r="B38" i="9" s="1"/>
  <c r="B37" i="9" a="1"/>
  <c r="B37" i="9" s="1"/>
  <c r="B36" i="9" a="1"/>
  <c r="B36" i="9" s="1"/>
  <c r="B35" i="9" a="1"/>
  <c r="B35" i="9" s="1"/>
  <c r="C34" i="9" a="1"/>
  <c r="C34" i="9" s="1"/>
  <c r="B34" i="9" a="1"/>
  <c r="B34" i="9" s="1"/>
  <c r="B33" i="9" a="1"/>
  <c r="B33" i="9" s="1"/>
  <c r="B32" i="9" a="1"/>
  <c r="B32" i="9" s="1"/>
  <c r="B31" i="9" a="1"/>
  <c r="B31" i="9" s="1"/>
  <c r="B30" i="9" a="1"/>
  <c r="B30" i="9" s="1"/>
  <c r="B29" i="9" a="1"/>
  <c r="B29" i="9" s="1"/>
  <c r="B28" i="9" a="1"/>
  <c r="B28" i="9" s="1"/>
  <c r="B27" i="9" a="1"/>
  <c r="B27" i="9" s="1"/>
  <c r="B26" i="9" a="1"/>
  <c r="B26" i="9" s="1"/>
  <c r="B25" i="9" a="1"/>
  <c r="B25" i="9" s="1"/>
  <c r="B24" i="9" a="1"/>
  <c r="B24" i="9" s="1"/>
  <c r="B23" i="9" a="1"/>
  <c r="B23" i="9" s="1"/>
  <c r="C22" i="9" a="1"/>
  <c r="C22" i="9" s="1"/>
  <c r="C21" i="9" a="1"/>
  <c r="C21" i="9" s="1"/>
  <c r="B21" i="9" a="1"/>
  <c r="B21" i="9" s="1"/>
  <c r="B20" i="9" a="1"/>
  <c r="B20" i="9" s="1"/>
  <c r="B19" i="9" a="1"/>
  <c r="B19" i="9" s="1"/>
  <c r="B18" i="9" a="1"/>
  <c r="B18" i="9" s="1"/>
  <c r="B17" i="9" a="1"/>
  <c r="B17" i="9" s="1"/>
  <c r="B16" i="9" a="1"/>
  <c r="B16" i="9" s="1"/>
  <c r="B15" i="9" a="1"/>
  <c r="B15" i="9" s="1"/>
  <c r="B14" i="9" a="1"/>
  <c r="B14" i="9" s="1"/>
  <c r="B13" i="9" a="1"/>
  <c r="B13" i="9" s="1"/>
  <c r="B12" i="9" a="1"/>
  <c r="B12" i="9" s="1"/>
  <c r="B11" i="9" a="1"/>
  <c r="B11" i="9" s="1"/>
  <c r="B10" i="9" a="1"/>
  <c r="B10" i="9" s="1"/>
  <c r="B9" i="9" a="1"/>
  <c r="B9" i="9" s="1"/>
  <c r="B8" i="9" a="1"/>
  <c r="B8" i="9" s="1"/>
  <c r="B7" i="9" a="1"/>
  <c r="B7" i="9" s="1"/>
  <c r="B6" i="9" a="1"/>
  <c r="B6" i="9" s="1"/>
  <c r="C5" i="9" a="1"/>
  <c r="C5" i="9" s="1"/>
  <c r="B5" i="9" a="1"/>
  <c r="B5" i="9" s="1"/>
  <c r="B3" i="9" a="1"/>
  <c r="B3" i="9" s="1"/>
  <c r="B2" i="9" a="1"/>
  <c r="B2" i="9" s="1"/>
  <c r="B404" i="6" a="1"/>
  <c r="B404" i="6" s="1"/>
  <c r="B403" i="6" a="1"/>
  <c r="B403" i="6" s="1"/>
  <c r="B401" i="6" a="1"/>
  <c r="B401" i="6" s="1"/>
  <c r="B378" i="6" a="1"/>
  <c r="B378" i="6" s="1"/>
  <c r="B377" i="6" a="1"/>
  <c r="B377" i="6" s="1"/>
  <c r="B375" i="6" a="1"/>
  <c r="B375" i="6" s="1"/>
  <c r="B350" i="6" a="1"/>
  <c r="B350" i="6" s="1"/>
  <c r="B348" i="6" a="1"/>
  <c r="B348" i="6" s="1"/>
  <c r="AL326" i="6" a="1"/>
  <c r="AL326" i="6" s="1"/>
  <c r="AA326" i="6" a="1"/>
  <c r="AA326" i="6" s="1"/>
  <c r="AA325" i="6" a="1"/>
  <c r="AA325" i="6" s="1"/>
  <c r="N325" i="6" a="1"/>
  <c r="N325" i="6" s="1"/>
  <c r="B325" i="6" a="1"/>
  <c r="B325" i="6" s="1"/>
  <c r="N302" i="6" a="1"/>
  <c r="N302" i="6" s="1"/>
  <c r="B302" i="6" a="1"/>
  <c r="B302" i="6" s="1"/>
  <c r="N301" i="6" a="1"/>
  <c r="N301" i="6" s="1"/>
  <c r="B299" i="6" a="1"/>
  <c r="B299" i="6" s="1"/>
  <c r="AA275" i="6" a="1"/>
  <c r="AA275" i="6" s="1"/>
  <c r="N275" i="6" a="1"/>
  <c r="N275" i="6" s="1"/>
  <c r="B275" i="6" a="1"/>
  <c r="B275" i="6" s="1"/>
  <c r="AA274" i="6" a="1"/>
  <c r="AA274" i="6" s="1"/>
  <c r="N274" i="6" a="1"/>
  <c r="N274" i="6" s="1"/>
  <c r="B274" i="6" a="1"/>
  <c r="B274" i="6" s="1"/>
  <c r="B272" i="6" a="1"/>
  <c r="B272" i="6" s="1"/>
  <c r="B247" i="6" a="1"/>
  <c r="B247" i="6" s="1"/>
  <c r="B246" i="6" a="1"/>
  <c r="B246" i="6" s="1"/>
  <c r="AL223" i="6" a="1"/>
  <c r="AL223" i="6" s="1"/>
  <c r="Z223" i="6" a="1"/>
  <c r="Z223" i="6" s="1"/>
  <c r="N223" i="6" a="1"/>
  <c r="N223" i="6" s="1"/>
  <c r="B223" i="6" a="1"/>
  <c r="B223" i="6" s="1"/>
  <c r="AL222" i="6" a="1"/>
  <c r="AL222" i="6" s="1"/>
  <c r="Z222" i="6" a="1"/>
  <c r="Z222" i="6" s="1"/>
  <c r="N222" i="6" a="1"/>
  <c r="N222" i="6" s="1"/>
  <c r="B222" i="6" a="1"/>
  <c r="B222" i="6" s="1"/>
  <c r="AL199" i="6" a="1"/>
  <c r="AL199" i="6" s="1"/>
  <c r="Z199" i="6" a="1"/>
  <c r="Z199" i="6" s="1"/>
  <c r="N199" i="6" a="1"/>
  <c r="N199" i="6" s="1"/>
  <c r="B199" i="6" a="1"/>
  <c r="B199" i="6" s="1"/>
  <c r="AL198" i="6" a="1"/>
  <c r="AL198" i="6" s="1"/>
  <c r="Z198" i="6" a="1"/>
  <c r="Z198" i="6" s="1"/>
  <c r="N198" i="6" a="1"/>
  <c r="N198" i="6" s="1"/>
  <c r="B198" i="6" a="1"/>
  <c r="B198" i="6" s="1"/>
  <c r="N172" i="6" a="1"/>
  <c r="N172" i="6" s="1"/>
  <c r="Z171" i="6" a="1"/>
  <c r="Z171" i="6" s="1"/>
  <c r="N171" i="6" a="1"/>
  <c r="N171" i="6" s="1"/>
  <c r="B171" i="6" a="1"/>
  <c r="B171" i="6" s="1"/>
  <c r="Z170" i="6" a="1"/>
  <c r="Z170" i="6" s="1"/>
  <c r="N170" i="6" a="1"/>
  <c r="N170" i="6" s="1"/>
  <c r="AL147" i="6" a="1"/>
  <c r="AL147" i="6" s="1"/>
  <c r="Z147" i="6" a="1"/>
  <c r="Z147" i="6" s="1"/>
  <c r="N147" i="6" a="1"/>
  <c r="N147" i="6" s="1"/>
  <c r="B147" i="6" a="1"/>
  <c r="B147" i="6" s="1"/>
  <c r="AL146" i="6" a="1"/>
  <c r="AL146" i="6" s="1"/>
  <c r="Z146" i="6" a="1"/>
  <c r="Z146" i="6" s="1"/>
  <c r="N146" i="6" a="1"/>
  <c r="N146" i="6" s="1"/>
  <c r="B146" i="6" a="1"/>
  <c r="B146" i="6" s="1"/>
  <c r="AL122" i="6" a="1"/>
  <c r="AL122" i="6" s="1"/>
  <c r="Z122" i="6" a="1"/>
  <c r="Z122" i="6" s="1"/>
  <c r="N122" i="6" a="1"/>
  <c r="N122" i="6" s="1"/>
  <c r="B122" i="6" a="1"/>
  <c r="B122" i="6" s="1"/>
  <c r="AL121" i="6" a="1"/>
  <c r="AL121" i="6" s="1"/>
  <c r="Z121" i="6" a="1"/>
  <c r="Z121" i="6" s="1"/>
  <c r="N121" i="6" a="1"/>
  <c r="N121" i="6" s="1"/>
  <c r="B121" i="6" a="1"/>
  <c r="B121" i="6" s="1"/>
  <c r="B119" i="6" a="1"/>
  <c r="B119" i="6" s="1"/>
  <c r="B96" i="6" a="1"/>
  <c r="B96" i="6" s="1"/>
  <c r="B95" i="6" a="1"/>
  <c r="B95" i="6" s="1"/>
  <c r="B93" i="6" a="1"/>
  <c r="B93" i="6" s="1"/>
  <c r="AL68" i="6" a="1"/>
  <c r="AL68" i="6" s="1"/>
  <c r="Z68" i="6" a="1"/>
  <c r="Z68" i="6" s="1"/>
  <c r="O68" i="6" a="1"/>
  <c r="O68" i="6" s="1"/>
  <c r="B68" i="6" a="1"/>
  <c r="B68" i="6" s="1"/>
  <c r="AL67" i="6" a="1"/>
  <c r="AL67" i="6" s="1"/>
  <c r="O67" i="6" a="1"/>
  <c r="O67" i="6" s="1"/>
  <c r="B65" i="6" a="1"/>
  <c r="B65" i="6" s="1"/>
  <c r="Z41" i="6" a="1"/>
  <c r="Z41" i="6" s="1"/>
  <c r="O41" i="6" a="1"/>
  <c r="O41" i="6" s="1"/>
  <c r="B41" i="6" a="1"/>
  <c r="B41" i="6" s="1"/>
  <c r="Z40" i="6" a="1"/>
  <c r="Z40" i="6" s="1"/>
  <c r="B40" i="6" a="1"/>
  <c r="B40" i="6" s="1"/>
  <c r="B38" i="6" a="1"/>
  <c r="B38" i="6" s="1"/>
  <c r="Z13" i="6" a="1"/>
  <c r="Z13" i="6" s="1"/>
  <c r="O13" i="6" a="1"/>
  <c r="O13" i="6" s="1"/>
  <c r="B13" i="6" a="1"/>
  <c r="B13" i="6" s="1"/>
  <c r="Z12" i="6" a="1"/>
  <c r="Z12" i="6" s="1"/>
  <c r="O12" i="6" a="1"/>
  <c r="O12" i="6" s="1"/>
  <c r="B12" i="6" a="1"/>
  <c r="B12" i="6" s="1"/>
  <c r="B5" i="6" a="1"/>
  <c r="B5" i="6" s="1"/>
  <c r="F79" i="8"/>
  <c r="G79" i="8"/>
  <c r="H79" i="8"/>
  <c r="E79"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<sst xmlns="http://schemas.openxmlformats.org/spreadsheetml/2006/main" count="1225" uniqueCount="1009">
  <si>
    <t>Содержание</t>
  </si>
  <si>
    <t xml:space="preserve">Содержание GRI </t>
  </si>
  <si>
    <t>Содержание SASB</t>
  </si>
  <si>
    <t>Графики</t>
  </si>
  <si>
    <t>Выбросы</t>
  </si>
  <si>
    <t>Водные ресурсы</t>
  </si>
  <si>
    <t>Энергопотребление</t>
  </si>
  <si>
    <t>Отходы</t>
  </si>
  <si>
    <t>Расходы на охрану окружающей среды</t>
  </si>
  <si>
    <t>Работники</t>
  </si>
  <si>
    <t>Разнообразие и инклюзивность</t>
  </si>
  <si>
    <t>Обучение</t>
  </si>
  <si>
    <t>Охрана труда и промышленная безопасность</t>
  </si>
  <si>
    <t>Корпоративное управление</t>
  </si>
  <si>
    <t xml:space="preserve">Финансы </t>
  </si>
  <si>
    <t>Закупки</t>
  </si>
  <si>
    <t>Комплаенс</t>
  </si>
  <si>
    <t>Производственные показатели</t>
  </si>
  <si>
    <t>1.2.1</t>
  </si>
  <si>
    <t>1.2.2</t>
  </si>
  <si>
    <t>1.2.3</t>
  </si>
  <si>
    <t>1.2.4</t>
  </si>
  <si>
    <t>1.2.5</t>
  </si>
  <si>
    <t>1.2.6</t>
  </si>
  <si>
    <t>1.2.7</t>
  </si>
  <si>
    <t>1.2.8</t>
  </si>
  <si>
    <t>1.2.9</t>
  </si>
  <si>
    <t>1.2.10</t>
  </si>
  <si>
    <t>1.2.11</t>
  </si>
  <si>
    <t>1.2.12</t>
  </si>
  <si>
    <t>1.2.13</t>
  </si>
  <si>
    <t>1.2.14</t>
  </si>
  <si>
    <t>1.2.15</t>
  </si>
  <si>
    <t>1.2.16</t>
  </si>
  <si>
    <t>1.2.17</t>
  </si>
  <si>
    <t>1.2.19</t>
  </si>
  <si>
    <t>1.2.20</t>
  </si>
  <si>
    <t>1.2.21</t>
  </si>
  <si>
    <t>1.2.22</t>
  </si>
  <si>
    <t>1.2.23</t>
  </si>
  <si>
    <t>1.2.24</t>
  </si>
  <si>
    <t>1.2.25</t>
  </si>
  <si>
    <t>1.2.26</t>
  </si>
  <si>
    <t>1.2.27</t>
  </si>
  <si>
    <t>1.2.28</t>
  </si>
  <si>
    <t>1.2.29</t>
  </si>
  <si>
    <t>1.2.30</t>
  </si>
  <si>
    <t>1.2.31</t>
  </si>
  <si>
    <t>1.2.32</t>
  </si>
  <si>
    <t>Указатель содержания GRI</t>
  </si>
  <si>
    <t>Стандарт GRI</t>
  </si>
  <si>
    <t>Номер и название показателя</t>
  </si>
  <si>
    <t>Расположение в ESG Databook</t>
  </si>
  <si>
    <t>GRI 2 Общие раскрытия 2021</t>
  </si>
  <si>
    <t>2-7 Работники</t>
  </si>
  <si>
    <t>Вкладка Работники</t>
  </si>
  <si>
    <t>2-8 Работники, которые не являются работниками организации</t>
  </si>
  <si>
    <t>2-9 Структура и состав органов
управления</t>
  </si>
  <si>
    <t>Вкладка Корпоративное управление</t>
  </si>
  <si>
    <t>2-27 Соблюдение законов и нормативных актов</t>
  </si>
  <si>
    <t>Вкладка Комплаенс</t>
  </si>
  <si>
    <t>GRI 201 Экономическая результативность 2016</t>
  </si>
  <si>
    <t>201-1 Прямая экономическая стоимость, созданная и распределенная</t>
  </si>
  <si>
    <t xml:space="preserve">Вкладка Финансы </t>
  </si>
  <si>
    <t>GRI 204 Практика закупок 2016</t>
  </si>
  <si>
    <t>204-1 Доля расходов на местных поставщиков</t>
  </si>
  <si>
    <t>Вкладка Закупки</t>
  </si>
  <si>
    <t>GRI 205 Противодействие коррупции 2016</t>
  </si>
  <si>
    <t>205-2 Информирование и обучение по вопросам антикоррупционной политики и процедур</t>
  </si>
  <si>
    <t>205-3 Подтвержденные случаи коррупции и предпринятые меры</t>
  </si>
  <si>
    <t>GRI 302 Энергия 2016</t>
  </si>
  <si>
    <t xml:space="preserve">302-1 Потребление энергии внутри организации </t>
  </si>
  <si>
    <t>Вкладка Энергопотребление</t>
  </si>
  <si>
    <t>302-3 Энергоемкость</t>
  </si>
  <si>
    <t>302-4 Сокращение энергопотребления</t>
  </si>
  <si>
    <t>GRI 303 Вода и сбросы 2018</t>
  </si>
  <si>
    <t>303-3 Водозабор</t>
  </si>
  <si>
    <t>Вкладка Водные ресурсы</t>
  </si>
  <si>
    <t>303-4 Водоотведение</t>
  </si>
  <si>
    <t>303-5 Водопотребление</t>
  </si>
  <si>
    <t>GRI 305 Эмиссии 2016</t>
  </si>
  <si>
    <t>305-1 Прямые выбросы парниковых газов (Область охвата 1)</t>
  </si>
  <si>
    <t>Вкладка Выбросы</t>
  </si>
  <si>
    <t xml:space="preserve">305-2 Косвенные энергетические выбросы парниковых газов (Область охвата 2) </t>
  </si>
  <si>
    <t xml:space="preserve">305-4 Интенсивность выбросов парниковых газов </t>
  </si>
  <si>
    <t>305-5 Сокращение выбросов парниковых газов</t>
  </si>
  <si>
    <t>305-7 Оксиды азота (NOx), оксиды серы (SOx) и другие значительные выбросы в атмосферу</t>
  </si>
  <si>
    <t>GRI 306 Отходы 2020</t>
  </si>
  <si>
    <t>306-3 Образовавшиеся отходы</t>
  </si>
  <si>
    <t>Вкладка Отходы</t>
  </si>
  <si>
    <t>GRI 401 Занятость 2016</t>
  </si>
  <si>
    <t>401-1 Найм новых сотрудников и текучесть кадров</t>
  </si>
  <si>
    <t>401-3 Декретный отпуск</t>
  </si>
  <si>
    <t>GRI 405 Разнообразие  равные возможности 2016</t>
  </si>
  <si>
    <t>405-1 Разнообразие руководящих органов и персонала</t>
  </si>
  <si>
    <t>Вкладка Разнообразие и инклюзивность</t>
  </si>
  <si>
    <t>GRI 403 Охрана труда и безопасность 2018</t>
  </si>
  <si>
    <t>403-8 Работники, охваченные системой управления вопросами охраны труда и безопасности труда</t>
  </si>
  <si>
    <t>Вкладка ОТиПБ</t>
  </si>
  <si>
    <t>403-9 Производственные травмы</t>
  </si>
  <si>
    <t>GRI 404 Тренинги и обучение 2016</t>
  </si>
  <si>
    <t>404-1 Среднее количество часов обучения в год на одного работника</t>
  </si>
  <si>
    <t>Вкладка Обучение</t>
  </si>
  <si>
    <t>404-3 Процент работников, получающих регулярные оценки производительности и развития карьеры</t>
  </si>
  <si>
    <t>GRI 418 Неприкосновенность частной жизни 2016</t>
  </si>
  <si>
    <t>418-1 Обоснованные жалобы на нарушение неприкосновенности частной жизни клиентов и потерю их данных</t>
  </si>
  <si>
    <t>1.3.1</t>
  </si>
  <si>
    <t>1.3.2</t>
  </si>
  <si>
    <t>1.3.3</t>
  </si>
  <si>
    <t>1.3.4</t>
  </si>
  <si>
    <t>1.3.5</t>
  </si>
  <si>
    <t>1.3.6</t>
  </si>
  <si>
    <t>1.3.7</t>
  </si>
  <si>
    <t>1.3.8</t>
  </si>
  <si>
    <t>Указатель содержания SASB*</t>
  </si>
  <si>
    <t>Тема</t>
  </si>
  <si>
    <t>Показатель</t>
  </si>
  <si>
    <t>Качество воздуха</t>
  </si>
  <si>
    <t>Выбросы в атмосферу NOх, SОх и других значимых загрязняющих веществ</t>
  </si>
  <si>
    <t>Выбросы парниковых газов</t>
  </si>
  <si>
    <t>Общий объем потребляемого топлива, процент возобновляемых источников</t>
  </si>
  <si>
    <t>Управление отходами и опасными материалами</t>
  </si>
  <si>
    <t>Общий вес образовавшихся опасных отходов</t>
  </si>
  <si>
    <t>Управление водными ресурсами</t>
  </si>
  <si>
    <t>(1)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t>
  </si>
  <si>
    <t>*Представлены только количественные показатели</t>
  </si>
  <si>
    <t>1.5.1</t>
  </si>
  <si>
    <t>1.5.2</t>
  </si>
  <si>
    <t>1.5.3</t>
  </si>
  <si>
    <t xml:space="preserve"> GRI 305-1</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</si>
  <si>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</si>
  <si>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</si>
  <si>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</si>
  <si>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</si>
  <si>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</si>
  <si>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</si>
  <si>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</si>
  <si>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</si>
  <si>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</si>
  <si>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</si>
  <si>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</si>
  <si>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</si>
  <si>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</si>
  <si>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</si>
  <si>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</si>
  <si>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</si>
  <si>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</si>
  <si>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</si>
  <si>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</si>
  <si>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</si>
  <si>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</si>
  <si>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</si>
  <si>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</si>
  <si>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GRI 305-2, GRI 305-4</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</si>
  <si>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</si>
  <si>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</si>
  <si>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</si>
  <si>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</si>
  <si>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</si>
  <si>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</si>
  <si>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</si>
  <si>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</si>
  <si>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</si>
  <si>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</si>
  <si>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</si>
  <si>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</si>
  <si>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</si>
  <si>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</si>
  <si>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</si>
  <si>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</si>
  <si>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</si>
  <si>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</si>
  <si>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</si>
  <si>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</si>
  <si>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</si>
  <si>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</si>
  <si>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</si>
  <si>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</si>
  <si>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</si>
  <si>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</si>
  <si>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</si>
  <si>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</si>
  <si>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</si>
  <si>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</si>
  <si>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</si>
  <si>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</si>
  <si>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</si>
  <si>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</si>
  <si>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</si>
  <si>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</si>
  <si>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</si>
  <si>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</si>
  <si>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</si>
  <si>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</si>
  <si>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</si>
  <si>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</si>
  <si>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</si>
  <si>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</si>
  <si>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GRI 305-5</t>
  </si>
  <si>
    <t>1.5.71</t>
  </si>
  <si>
    <t>1.5.72</t>
  </si>
  <si>
    <t>1.5.73</t>
  </si>
  <si>
    <t>1.5.74</t>
  </si>
  <si>
    <t>GRI 305-7</t>
  </si>
  <si>
    <t>1.5.75</t>
  </si>
  <si>
    <t>1.5.76</t>
  </si>
  <si>
    <t>1.5.77</t>
  </si>
  <si>
    <t>1.5.78</t>
  </si>
  <si>
    <t>1.5.79</t>
  </si>
  <si>
    <t>1.5.80</t>
  </si>
  <si>
    <t>1.5.81</t>
  </si>
  <si>
    <t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t>
  </si>
  <si>
    <t>Единица измерения</t>
  </si>
  <si>
    <t>Углеродный след*</t>
  </si>
  <si>
    <t xml:space="preserve"> млн т СО2-экв</t>
  </si>
  <si>
    <t>Общий объем прямых выбросов (Scope 1) парниковых газов</t>
  </si>
  <si>
    <t>по видам парниковых газов:</t>
  </si>
  <si>
    <t>Углекислый газ (CO2)</t>
  </si>
  <si>
    <t>Метан (CH4)</t>
  </si>
  <si>
    <t>Закись азота (N2O)</t>
  </si>
  <si>
    <t>по сегментам деятельности:</t>
  </si>
  <si>
    <t>Разведка и добыча нефти и газа</t>
  </si>
  <si>
    <t>Переработка нефти</t>
  </si>
  <si>
    <t>Транспортировка нефти</t>
  </si>
  <si>
    <t>Транспортировка газа</t>
  </si>
  <si>
    <t>Разведка и добыча урана</t>
  </si>
  <si>
    <t>Производство электроэнергии</t>
  </si>
  <si>
    <t>Производство теплоэнергии</t>
  </si>
  <si>
    <t>Железнодорожные перевозки</t>
  </si>
  <si>
    <t>Пассажирские авиаперевозки</t>
  </si>
  <si>
    <t>Телекоммуникационные услуги</t>
  </si>
  <si>
    <t>Сектор передачи электрической энергии</t>
  </si>
  <si>
    <t>Производство химической продукции</t>
  </si>
  <si>
    <t>Добыча угля</t>
  </si>
  <si>
    <t>Металлургические проекты (только для Тау-Кен Алтын, Tau-Ken Temir на простое)</t>
  </si>
  <si>
    <t>*Выбросы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t>
  </si>
  <si>
    <t>Выбросы парниковых газов: Область охвата 2 (от покупной электроэнергии и тепла)*</t>
  </si>
  <si>
    <t>по видам энергии:</t>
  </si>
  <si>
    <t>Покупная электроэнергия</t>
  </si>
  <si>
    <t>Покупная тепловая энергия</t>
  </si>
  <si>
    <t xml:space="preserve">*Расчет выбросов по Охвату 2 включает только выбросы СО2 </t>
  </si>
  <si>
    <t>Удельные выбросы парниковых газов на производственные показатели (Scope 1)</t>
  </si>
  <si>
    <t xml:space="preserve">Переработка нефти и газа </t>
  </si>
  <si>
    <t xml:space="preserve">Транспортировка нефти </t>
  </si>
  <si>
    <t xml:space="preserve">Производство электроэнергии </t>
  </si>
  <si>
    <t xml:space="preserve">Производство теплоэнергии </t>
  </si>
  <si>
    <t xml:space="preserve">Железнодорожные перевозки </t>
  </si>
  <si>
    <t xml:space="preserve">Добыча угля </t>
  </si>
  <si>
    <t>Удельные выбросы парниковых газов на производственные показатели (Scope 2)</t>
  </si>
  <si>
    <t>Удельные выбросы парниковых газов на выручку</t>
  </si>
  <si>
    <t xml:space="preserve">Общий объем прямых выбросов (Scope 1) парниковых газов </t>
  </si>
  <si>
    <t>млн т СО2-экв</t>
  </si>
  <si>
    <t xml:space="preserve">Общий объем косвенных выбросов (Scope 2) парниковых газов </t>
  </si>
  <si>
    <t>Сумма выручки</t>
  </si>
  <si>
    <t>млн тенге</t>
  </si>
  <si>
    <t>Удельное потребление по Scope 1</t>
  </si>
  <si>
    <t>млн т СО2-экв/млн тенге</t>
  </si>
  <si>
    <t>Удельное потребление по Scope 2</t>
  </si>
  <si>
    <t xml:space="preserve">Сокращение выбросов парниковых газов в результате мероприятий, направленных на снижение выбросов парниковых газов </t>
  </si>
  <si>
    <t>тыс. т СО2-экв</t>
  </si>
  <si>
    <t>Снижение выбросов Охвата 1 (прямые)</t>
  </si>
  <si>
    <t>Снижение выбросов Охвата 2 (косвенные)</t>
  </si>
  <si>
    <t>Объем выбросов загрязняющих веществ в атмосферу</t>
  </si>
  <si>
    <t>тонн</t>
  </si>
  <si>
    <t>Оксиды азота (NOХ)</t>
  </si>
  <si>
    <t>Диоксид серы (SOX)</t>
  </si>
  <si>
    <t>Летучие органические соединения (ЛОС)</t>
  </si>
  <si>
    <t>Оксид углерода (СО)</t>
  </si>
  <si>
    <t>Твердые частицы (РМ)</t>
  </si>
  <si>
    <t>Прочие</t>
  </si>
  <si>
    <t>-</t>
  </si>
  <si>
    <t>Фторид серы (SF6)</t>
  </si>
  <si>
    <r>
      <t>тыс. т CO</t>
    </r>
    <r>
      <rPr>
        <vertAlign val="subscript"/>
        <sz val="11"/>
        <color rgb="FF000000"/>
        <rFont val="Arial"/>
        <family val="2"/>
      </rPr>
      <t>2</t>
    </r>
    <r>
      <rPr>
        <sz val="11"/>
        <color rgb="FF000000"/>
        <rFont val="Arial"/>
        <family val="2"/>
      </rPr>
      <t>-экв./т добытого УВС</t>
    </r>
  </si>
  <si>
    <r>
      <t>тыс. т CO</t>
    </r>
    <r>
      <rPr>
        <vertAlign val="subscript"/>
        <sz val="11"/>
        <color rgb="FF000000"/>
        <rFont val="Arial"/>
        <family val="2"/>
      </rPr>
      <t>2</t>
    </r>
    <r>
      <rPr>
        <sz val="11"/>
        <color rgb="FF000000"/>
        <rFont val="Arial"/>
        <family val="2"/>
      </rPr>
      <t>-экв./т переработанного УВС</t>
    </r>
  </si>
  <si>
    <r>
      <t>т CO</t>
    </r>
    <r>
      <rPr>
        <vertAlign val="subscript"/>
        <sz val="11"/>
        <color rgb="FF000000"/>
        <rFont val="Arial"/>
        <family val="2"/>
      </rPr>
      <t>2</t>
    </r>
    <r>
      <rPr>
        <sz val="11"/>
        <color rgb="FF000000"/>
        <rFont val="Arial"/>
        <family val="2"/>
      </rPr>
      <t>-экв./тонны</t>
    </r>
  </si>
  <si>
    <r>
      <t>т CO</t>
    </r>
    <r>
      <rPr>
        <vertAlign val="subscript"/>
        <sz val="11"/>
        <color rgb="FF000000"/>
        <rFont val="Arial"/>
        <family val="2"/>
      </rPr>
      <t>2</t>
    </r>
    <r>
      <rPr>
        <sz val="11"/>
        <color rgb="FF000000"/>
        <rFont val="Arial"/>
        <family val="2"/>
      </rPr>
      <t>-экв./ млн м</t>
    </r>
    <r>
      <rPr>
        <vertAlign val="superscript"/>
        <sz val="11"/>
        <color rgb="FF000000"/>
        <rFont val="Arial"/>
        <family val="2"/>
      </rPr>
      <t>3</t>
    </r>
    <r>
      <rPr>
        <sz val="11"/>
        <color rgb="FF000000"/>
        <rFont val="Arial"/>
        <family val="2"/>
      </rPr>
      <t>/км</t>
    </r>
  </si>
  <si>
    <r>
      <t>т CO</t>
    </r>
    <r>
      <rPr>
        <vertAlign val="subscript"/>
        <sz val="11"/>
        <color rgb="FF000000"/>
        <rFont val="Arial"/>
        <family val="2"/>
      </rPr>
      <t>2</t>
    </r>
    <r>
      <rPr>
        <sz val="11"/>
        <color rgb="FF000000"/>
        <rFont val="Arial"/>
        <family val="2"/>
      </rPr>
      <t>-экв./ т добытого урана</t>
    </r>
  </si>
  <si>
    <r>
      <t>тыс. т CO</t>
    </r>
    <r>
      <rPr>
        <vertAlign val="subscript"/>
        <sz val="11"/>
        <color rgb="FF000000"/>
        <rFont val="Arial"/>
        <family val="2"/>
      </rPr>
      <t>2</t>
    </r>
    <r>
      <rPr>
        <sz val="11"/>
        <color rgb="FF000000"/>
        <rFont val="Arial"/>
        <family val="2"/>
      </rPr>
      <t>-экв./млрд т·км брутто</t>
    </r>
  </si>
  <si>
    <r>
      <t>т CO</t>
    </r>
    <r>
      <rPr>
        <vertAlign val="subscript"/>
        <sz val="11"/>
        <color rgb="FF000000"/>
        <rFont val="Arial"/>
        <family val="2"/>
      </rPr>
      <t>2</t>
    </r>
    <r>
      <rPr>
        <sz val="11"/>
        <color rgb="FF000000"/>
        <rFont val="Arial"/>
        <family val="2"/>
      </rPr>
      <t>-экв./т выпускаемой химической продукции</t>
    </r>
  </si>
  <si>
    <r>
      <t>тыс. т CO</t>
    </r>
    <r>
      <rPr>
        <vertAlign val="subscript"/>
        <sz val="11"/>
        <color rgb="FF000000"/>
        <rFont val="Arial"/>
        <family val="2"/>
      </rPr>
      <t>2</t>
    </r>
    <r>
      <rPr>
        <sz val="11"/>
        <color rgb="FF000000"/>
        <rFont val="Arial"/>
        <family val="2"/>
      </rPr>
      <t>-экв./млн т</t>
    </r>
  </si>
  <si>
    <r>
      <t>тыс. т CO</t>
    </r>
    <r>
      <rPr>
        <vertAlign val="subscript"/>
        <sz val="11"/>
        <color rgb="FF000000"/>
        <rFont val="Arial"/>
        <family val="2"/>
      </rPr>
      <t>2</t>
    </r>
    <r>
      <rPr>
        <sz val="11"/>
        <color rgb="FF000000"/>
        <rFont val="Arial"/>
        <family val="2"/>
      </rPr>
      <t>-экв./т аффинированного золота</t>
    </r>
  </si>
  <si>
    <r>
      <t>т CO</t>
    </r>
    <r>
      <rPr>
        <vertAlign val="subscript"/>
        <sz val="11"/>
        <color rgb="FF000000"/>
        <rFont val="Arial"/>
        <family val="2"/>
      </rPr>
      <t>2</t>
    </r>
    <r>
      <rPr>
        <sz val="11"/>
        <color rgb="FF000000"/>
        <rFont val="Arial"/>
        <family val="2"/>
      </rPr>
      <t>-экв./т</t>
    </r>
  </si>
  <si>
    <r>
      <t>тыс. т CO</t>
    </r>
    <r>
      <rPr>
        <vertAlign val="subscript"/>
        <sz val="11"/>
        <color rgb="FF000000"/>
        <rFont val="Arial"/>
        <family val="2"/>
      </rPr>
      <t>2</t>
    </r>
    <r>
      <rPr>
        <sz val="11"/>
        <color rgb="FF000000"/>
        <rFont val="Arial"/>
        <family val="2"/>
      </rPr>
      <t>-экв./ млн м</t>
    </r>
    <r>
      <rPr>
        <vertAlign val="superscript"/>
        <sz val="11"/>
        <color rgb="FF000000"/>
        <rFont val="Arial"/>
        <family val="2"/>
      </rPr>
      <t>3</t>
    </r>
    <r>
      <rPr>
        <sz val="11"/>
        <color rgb="FF000000"/>
        <rFont val="Arial"/>
        <family val="2"/>
      </rPr>
      <t>/км</t>
    </r>
  </si>
  <si>
    <r>
      <t>млн т CO</t>
    </r>
    <r>
      <rPr>
        <vertAlign val="subscript"/>
        <sz val="11"/>
        <color rgb="FF000000"/>
        <rFont val="Arial"/>
        <family val="2"/>
      </rPr>
      <t>2</t>
    </r>
    <r>
      <rPr>
        <sz val="11"/>
        <color rgb="FF000000"/>
        <rFont val="Arial"/>
        <family val="2"/>
      </rPr>
      <t>-экв./ млрд кВт·ч</t>
    </r>
  </si>
  <si>
    <r>
      <t>т СО</t>
    </r>
    <r>
      <rPr>
        <vertAlign val="subscript"/>
        <sz val="11"/>
        <color rgb="FF000000"/>
        <rFont val="Arial"/>
        <family val="2"/>
      </rPr>
      <t>2</t>
    </r>
    <r>
      <rPr>
        <sz val="11"/>
        <color rgb="FF000000"/>
        <rFont val="Arial"/>
        <family val="2"/>
      </rPr>
      <t>-экв./Гкал</t>
    </r>
  </si>
  <si>
    <r>
      <t>т CO</t>
    </r>
    <r>
      <rPr>
        <vertAlign val="subscript"/>
        <sz val="11"/>
        <color rgb="FF000000"/>
        <rFont val="Arial"/>
        <family val="2"/>
      </rPr>
      <t>2</t>
    </r>
    <r>
      <rPr>
        <sz val="11"/>
        <color rgb="FF000000"/>
        <rFont val="Arial"/>
        <family val="2"/>
      </rPr>
      <t>-экв./ т выпускаемой химической продукции</t>
    </r>
  </si>
  <si>
    <r>
      <t>млн т CO</t>
    </r>
    <r>
      <rPr>
        <vertAlign val="subscript"/>
        <sz val="11"/>
        <color rgb="FF000000"/>
        <rFont val="Arial"/>
        <family val="2"/>
      </rPr>
      <t>2</t>
    </r>
    <r>
      <rPr>
        <sz val="11"/>
        <color rgb="FF000000"/>
        <rFont val="Arial"/>
        <family val="2"/>
      </rPr>
      <t>-экв./млн т</t>
    </r>
  </si>
  <si>
    <r>
      <t>тыс. т CO</t>
    </r>
    <r>
      <rPr>
        <vertAlign val="subscript"/>
        <sz val="11"/>
        <color rgb="FF000000"/>
        <rFont val="Arial"/>
        <family val="2"/>
      </rPr>
      <t>2</t>
    </r>
    <r>
      <rPr>
        <sz val="11"/>
        <color rgb="FF000000"/>
        <rFont val="Arial"/>
        <family val="2"/>
      </rPr>
      <t>-экв./ т аффинированного золота</t>
    </r>
  </si>
  <si>
    <t>1.4.56</t>
  </si>
  <si>
    <t>1.4.1</t>
  </si>
  <si>
    <t>1.4.2</t>
  </si>
  <si>
    <t>1.4.3</t>
  </si>
  <si>
    <t>1.4.4</t>
  </si>
  <si>
    <t>1.4.5</t>
  </si>
  <si>
    <t>1.4.6</t>
  </si>
  <si>
    <t>1.4.7</t>
  </si>
  <si>
    <t>1.4.8</t>
  </si>
  <si>
    <t>1.4.9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</si>
  <si>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</si>
  <si>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</si>
  <si>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</si>
  <si>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</si>
  <si>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</si>
  <si>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</si>
  <si>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</si>
  <si>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</si>
  <si>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</si>
  <si>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</si>
  <si>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</si>
  <si>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</si>
  <si>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</si>
  <si>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</si>
  <si>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</si>
  <si>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</si>
  <si>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</si>
  <si>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</si>
  <si>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</si>
  <si>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</si>
  <si>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</si>
  <si>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</si>
  <si>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</si>
  <si>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</si>
  <si>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1.4.36</t>
  </si>
  <si>
    <t>1.4.37</t>
  </si>
  <si>
    <t>1.4.38</t>
  </si>
  <si>
    <t>1.4.39</t>
  </si>
  <si>
    <t>1.4.40</t>
  </si>
  <si>
    <t>1.4.41</t>
  </si>
  <si>
    <t>1.4.42</t>
  </si>
  <si>
    <t>1.4.43</t>
  </si>
  <si>
    <t>1.4.44</t>
  </si>
  <si>
    <t>1.6.1</t>
  </si>
  <si>
    <t>1.6.2</t>
  </si>
  <si>
    <t>1.6.3</t>
  </si>
  <si>
    <t>1.6.4</t>
  </si>
  <si>
    <t>1.6.5</t>
  </si>
  <si>
    <t>1.6.6</t>
  </si>
  <si>
    <t>1.6.7</t>
  </si>
  <si>
    <t>1.6.8</t>
  </si>
  <si>
    <t>1.6.9</t>
  </si>
  <si>
    <t>1.6.10</t>
  </si>
  <si>
    <t>1.6.11</t>
  </si>
  <si>
    <t>1.6.12</t>
  </si>
  <si>
    <t>1.6.13</t>
  </si>
  <si>
    <t>1.6.14</t>
  </si>
  <si>
    <t>1.6.15</t>
  </si>
  <si>
    <t>1.6.16</t>
  </si>
  <si>
    <t>1.6.17</t>
  </si>
  <si>
    <t>1.6.18</t>
  </si>
  <si>
    <t>1.6.19</t>
  </si>
  <si>
    <t>1.6.20</t>
  </si>
  <si>
    <t>GRI 303-3</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</si>
  <si>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</si>
  <si>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</si>
  <si>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</si>
  <si>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</si>
  <si>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</si>
  <si>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</si>
  <si>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</si>
  <si>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</si>
  <si>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</si>
  <si>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</si>
  <si>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</si>
  <si>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</si>
  <si>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</si>
  <si>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</si>
  <si>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</si>
  <si>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</si>
  <si>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</si>
  <si>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</si>
  <si>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</si>
  <si>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</si>
  <si>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</si>
  <si>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</si>
  <si>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</si>
  <si>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</si>
  <si>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</si>
  <si>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</si>
  <si>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</si>
  <si>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</si>
  <si>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</si>
  <si>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</si>
  <si>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</si>
  <si>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</si>
  <si>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</si>
  <si>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</si>
  <si>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</si>
  <si>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</si>
  <si>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</si>
  <si>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</si>
  <si>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</si>
  <si>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</si>
  <si>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</si>
  <si>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</si>
  <si>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</si>
  <si>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</si>
  <si>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316 129</t>
  </si>
  <si>
    <t>тыс. м³</t>
  </si>
  <si>
    <t>80 045 263</t>
  </si>
  <si>
    <t>9 888</t>
  </si>
  <si>
    <t xml:space="preserve">Водозабор в регионах с дефицитом воды в 2024 году,
 </t>
  </si>
  <si>
    <t>1.7.1</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</si>
  <si>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</si>
  <si>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</si>
  <si>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</si>
  <si>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</si>
  <si>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</si>
  <si>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</si>
  <si>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</si>
  <si>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</si>
  <si>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</si>
  <si>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</si>
  <si>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</si>
  <si>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</si>
  <si>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</si>
  <si>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</si>
  <si>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</si>
  <si>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</si>
  <si>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</si>
  <si>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</si>
  <si>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</si>
  <si>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</si>
  <si>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</si>
  <si>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</si>
  <si>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</si>
  <si>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</si>
  <si>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</si>
  <si>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</si>
  <si>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</si>
  <si>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</si>
  <si>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</si>
  <si>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</si>
  <si>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</si>
  <si>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</si>
  <si>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</si>
  <si>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</si>
  <si>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</si>
  <si>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</si>
  <si>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</si>
  <si>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</si>
  <si>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</si>
  <si>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</si>
  <si>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</si>
  <si>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</si>
  <si>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</si>
  <si>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</si>
  <si>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</si>
  <si>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</si>
  <si>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</si>
  <si>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</si>
  <si>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</si>
  <si>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</si>
  <si>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</si>
  <si>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</si>
  <si>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</si>
  <si>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</si>
  <si>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</si>
  <si>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</si>
  <si>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</si>
  <si>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</si>
  <si>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</si>
  <si>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</si>
  <si>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</si>
  <si>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</si>
  <si>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</si>
  <si>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</si>
  <si>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</si>
  <si>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</si>
  <si>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</si>
  <si>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</si>
  <si>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</si>
  <si>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</si>
  <si>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Нефтегазохимия (KPI)</t>
  </si>
  <si>
    <t xml:space="preserve">Потребление топлива из невозобновляемых источников за 2024 год,
 </t>
  </si>
  <si>
    <t xml:space="preserve">Потребление энергии по сегментам за 2024 год,
 </t>
  </si>
  <si>
    <t>1.8.1</t>
  </si>
  <si>
    <t>1.8.2</t>
  </si>
  <si>
    <t>1.8.3</t>
  </si>
  <si>
    <t>1.8.4</t>
  </si>
  <si>
    <t>1.8.5</t>
  </si>
  <si>
    <t>1.8.6</t>
  </si>
  <si>
    <t>1.8.7</t>
  </si>
  <si>
    <t>1.8.8</t>
  </si>
  <si>
    <t>1.8.9</t>
  </si>
  <si>
    <t>1.8.10</t>
  </si>
  <si>
    <t>1.8.11</t>
  </si>
  <si>
    <t>1.8.12</t>
  </si>
  <si>
    <t>110 080 406</t>
  </si>
  <si>
    <t>8 853 230</t>
  </si>
  <si>
    <t>8 789 210</t>
  </si>
  <si>
    <t>100 699 138</t>
  </si>
  <si>
    <t>3 333 969</t>
  </si>
  <si>
    <t>3 467 535</t>
  </si>
  <si>
    <t>1.9.1</t>
  </si>
  <si>
    <t>1.9.2</t>
  </si>
  <si>
    <t>1.9.3</t>
  </si>
  <si>
    <t>1.9.4</t>
  </si>
  <si>
    <t>1.9.5</t>
  </si>
  <si>
    <t>1.9.6</t>
  </si>
  <si>
    <t>1.9.7</t>
  </si>
  <si>
    <t>1.9.8</t>
  </si>
  <si>
    <t>1.9.9</t>
  </si>
  <si>
    <t>1.9.10</t>
  </si>
  <si>
    <t>1.9.11</t>
  </si>
  <si>
    <t>1.9.12</t>
  </si>
  <si>
    <t>1.9.13</t>
  </si>
  <si>
    <t>1.9.14</t>
  </si>
  <si>
    <t>1.9.15</t>
  </si>
  <si>
    <t>1.9.16</t>
  </si>
  <si>
    <t>1.9.17</t>
  </si>
  <si>
    <t>1.9.18</t>
  </si>
  <si>
    <t>1.9.19</t>
  </si>
  <si>
    <r>
      <t>1 093</t>
    </r>
    <r>
      <rPr>
        <sz val="11"/>
        <rFont val="Arial"/>
        <family val="2"/>
      </rPr>
      <t> </t>
    </r>
  </si>
  <si>
    <t>1.10.1</t>
  </si>
  <si>
    <t>1.10.2</t>
  </si>
  <si>
    <t>1.10.3</t>
  </si>
  <si>
    <t>1.10.4</t>
  </si>
  <si>
    <t>1.10.5</t>
  </si>
  <si>
    <t>1.10.6</t>
  </si>
  <si>
    <t>1.10.7</t>
  </si>
  <si>
    <t>1.10.8</t>
  </si>
  <si>
    <t>1.10.9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</si>
  <si>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</si>
  <si>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</si>
  <si>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</si>
  <si>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</si>
  <si>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</si>
  <si>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</si>
  <si>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</si>
  <si>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</si>
  <si>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</si>
  <si>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</si>
  <si>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</si>
  <si>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</si>
  <si>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</si>
  <si>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</si>
  <si>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</si>
  <si>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</si>
  <si>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</si>
  <si>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</si>
  <si>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</si>
  <si>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</si>
  <si>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</si>
  <si>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</si>
  <si>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</si>
  <si>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</si>
  <si>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</si>
  <si>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</si>
  <si>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</si>
  <si>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</si>
  <si>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</si>
  <si>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</si>
  <si>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</si>
  <si>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</si>
  <si>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</si>
  <si>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</si>
  <si>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</si>
  <si>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</si>
  <si>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</si>
  <si>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</si>
  <si>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</si>
  <si>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</si>
  <si>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</si>
  <si>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</si>
  <si>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</si>
  <si>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</si>
  <si>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</si>
  <si>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</si>
  <si>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</si>
  <si>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</si>
  <si>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</si>
  <si>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</si>
  <si>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</si>
  <si>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</si>
  <si>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</si>
  <si>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</si>
  <si>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</si>
  <si>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</si>
  <si>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</si>
  <si>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</si>
  <si>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</si>
  <si>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</si>
  <si>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</si>
  <si>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</si>
  <si>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</si>
  <si>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</si>
  <si>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</si>
  <si>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</si>
  <si>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</si>
  <si>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</si>
  <si>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</si>
  <si>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</si>
  <si>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</si>
  <si>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</si>
  <si>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</si>
  <si>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</si>
  <si>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</si>
  <si>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</si>
  <si>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</si>
  <si>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</si>
  <si>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</si>
  <si>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</si>
  <si>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</si>
  <si>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</si>
  <si>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</si>
  <si>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</si>
  <si>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</si>
  <si>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</si>
  <si>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</si>
  <si>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</si>
  <si>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</si>
  <si>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</si>
  <si>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1.10.100</t>
  </si>
  <si>
    <t>1.10.101</t>
  </si>
  <si>
    <t>1.10.102</t>
  </si>
  <si>
    <t>1.10.103</t>
  </si>
  <si>
    <t>1.10.104</t>
  </si>
  <si>
    <t>1.10.105</t>
  </si>
  <si>
    <t>1.10.106</t>
  </si>
  <si>
    <t>1.10.107</t>
  </si>
  <si>
    <t>1.10.108</t>
  </si>
  <si>
    <t>1.10.109</t>
  </si>
  <si>
    <t>1.10.110</t>
  </si>
  <si>
    <t>1.10.111</t>
  </si>
  <si>
    <t>1.10.112</t>
  </si>
  <si>
    <t>1.10.113</t>
  </si>
  <si>
    <t>1.10.114</t>
  </si>
  <si>
    <t>1.10.115</t>
  </si>
  <si>
    <t>1.10.116</t>
  </si>
  <si>
    <t>1.10.117</t>
  </si>
  <si>
    <t>1.10.118</t>
  </si>
  <si>
    <t>1.10.119</t>
  </si>
  <si>
    <t>1.10.120</t>
  </si>
  <si>
    <t>1.10.121</t>
  </si>
  <si>
    <t>1.10.122</t>
  </si>
  <si>
    <t>1.10.123</t>
  </si>
  <si>
    <t>1.10.124</t>
  </si>
  <si>
    <t>1.10.125</t>
  </si>
  <si>
    <t>1.10.126</t>
  </si>
  <si>
    <t>1.10.127</t>
  </si>
  <si>
    <t>1.10.128</t>
  </si>
  <si>
    <t>1.10.129</t>
  </si>
  <si>
    <t>1.10.130</t>
  </si>
  <si>
    <t>1.10.131</t>
  </si>
  <si>
    <t>1.10.132</t>
  </si>
  <si>
    <t>1.10.134</t>
  </si>
  <si>
    <t>1.10.135</t>
  </si>
  <si>
    <t>1.10.136</t>
  </si>
  <si>
    <t>1.10.137</t>
  </si>
  <si>
    <t>1.10.138</t>
  </si>
  <si>
    <t>1.10.139</t>
  </si>
  <si>
    <t>1.10.140</t>
  </si>
  <si>
    <t>1.10.141</t>
  </si>
  <si>
    <t>1.10.142</t>
  </si>
  <si>
    <t>1.10.143</t>
  </si>
  <si>
    <t>1.10.144</t>
  </si>
  <si>
    <t>1.10.145</t>
  </si>
  <si>
    <t>1.10.146</t>
  </si>
  <si>
    <t>1.10.147</t>
  </si>
  <si>
    <t>1.10.148</t>
  </si>
  <si>
    <t>1.10.149</t>
  </si>
  <si>
    <t>Штатные работники по регионам (2024 г.)</t>
  </si>
  <si>
    <t>5 976 </t>
  </si>
  <si>
    <t>Количество работников, которые ушли в отпуска по беременности и родам и в отпуска по уходу за ребенком,</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</si>
  <si>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</si>
  <si>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</si>
  <si>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</si>
  <si>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</si>
  <si>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</si>
  <si>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</si>
  <si>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</si>
  <si>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</si>
  <si>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</si>
  <si>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</si>
  <si>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</si>
  <si>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</si>
  <si>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</si>
  <si>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</si>
  <si>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</si>
  <si>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</si>
  <si>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</si>
  <si>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</si>
  <si>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</si>
  <si>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</si>
  <si>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</si>
  <si>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</si>
  <si>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</si>
  <si>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</si>
  <si>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</si>
  <si>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</si>
  <si>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</si>
  <si>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</si>
  <si>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</si>
  <si>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</si>
  <si>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</si>
  <si>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</si>
  <si>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</si>
  <si>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</si>
  <si>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</si>
  <si>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</si>
  <si>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</si>
  <si>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</si>
  <si>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</si>
  <si>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</si>
  <si>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</si>
  <si>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</si>
  <si>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</si>
  <si>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</si>
  <si>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</si>
  <si>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</si>
  <si>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</si>
  <si>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</si>
  <si>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</si>
  <si>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</si>
  <si>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</si>
  <si>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</si>
  <si>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</si>
  <si>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</si>
  <si>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</si>
  <si>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</si>
  <si>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</si>
  <si>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</si>
  <si>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</si>
  <si>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</si>
  <si>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</si>
  <si>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</si>
  <si>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</si>
  <si>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</si>
  <si>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</si>
  <si>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</si>
  <si>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</si>
  <si>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</si>
  <si>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</si>
  <si>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</si>
  <si>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</si>
  <si>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</si>
  <si>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</si>
  <si>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</si>
  <si>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</si>
  <si>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</si>
  <si>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</si>
  <si>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</si>
  <si>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</si>
  <si>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</si>
  <si>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</si>
  <si>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</si>
  <si>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</si>
  <si>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</si>
  <si>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</si>
  <si>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</si>
  <si>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</si>
  <si>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</si>
  <si>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</si>
  <si>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</si>
  <si>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</si>
  <si>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</si>
  <si>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</si>
  <si>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</si>
  <si>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</si>
  <si>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</si>
  <si>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1.12.1</t>
  </si>
  <si>
    <t>1.12.2</t>
  </si>
  <si>
    <t>1.12.3</t>
  </si>
  <si>
    <t>1.12.4</t>
  </si>
  <si>
    <t>1.12.5</t>
  </si>
  <si>
    <t>1.12.6</t>
  </si>
  <si>
    <t>1.12.7</t>
  </si>
  <si>
    <t>1.12.8</t>
  </si>
  <si>
    <t>1.12.9</t>
  </si>
  <si>
    <t>1.12.10</t>
  </si>
  <si>
    <t>1.12.11</t>
  </si>
  <si>
    <t>1.12.12</t>
  </si>
  <si>
    <t>1.12.13</t>
  </si>
  <si>
    <t>1.12.14</t>
  </si>
  <si>
    <t>1.12.15</t>
  </si>
  <si>
    <t>1.12.16</t>
  </si>
  <si>
    <t>1.12.17</t>
  </si>
  <si>
    <t>1.12.18</t>
  </si>
  <si>
    <t>1.12.19</t>
  </si>
  <si>
    <t>1.12.20</t>
  </si>
  <si>
    <t>1.12.21</t>
  </si>
  <si>
    <t>1.12.22</t>
  </si>
  <si>
    <t>1.12.23</t>
  </si>
  <si>
    <t>1.12.24</t>
  </si>
  <si>
    <t>6 792 124</t>
  </si>
  <si>
    <t>5 612 286</t>
  </si>
  <si>
    <t>1.13.1</t>
  </si>
  <si>
    <t>1.13.2</t>
  </si>
  <si>
    <t>1.13.3</t>
  </si>
  <si>
    <t>1.13.4</t>
  </si>
  <si>
    <t>1.13.5</t>
  </si>
  <si>
    <t>1.13.6</t>
  </si>
  <si>
    <t>1.13.7</t>
  </si>
  <si>
    <t>1.13.8</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</si>
  <si>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</si>
  <si>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</si>
  <si>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</si>
  <si>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</si>
  <si>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</si>
  <si>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</si>
  <si>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</si>
  <si>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</si>
  <si>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</si>
  <si>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</si>
  <si>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</si>
  <si>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</si>
  <si>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</si>
  <si>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</si>
  <si>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</si>
  <si>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</si>
  <si>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</si>
  <si>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</si>
  <si>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</si>
  <si>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</si>
  <si>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</si>
  <si>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</si>
  <si>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</si>
  <si>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</si>
  <si>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</si>
  <si>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</si>
  <si>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</si>
  <si>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</si>
  <si>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</si>
  <si>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</si>
  <si>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</si>
  <si>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</si>
  <si>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</si>
  <si>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</si>
  <si>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</si>
  <si>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</si>
  <si>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</si>
  <si>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1.15.1</t>
  </si>
  <si>
    <t>1.15.2</t>
  </si>
  <si>
    <t>1.15.3</t>
  </si>
  <si>
    <t>1.15.4</t>
  </si>
  <si>
    <t>1.15.5</t>
  </si>
  <si>
    <t>1.15.6</t>
  </si>
  <si>
    <t>1.15.7</t>
  </si>
  <si>
    <t>Жакупов Нурлан Каршагович</t>
  </si>
  <si>
    <t>1.15.8</t>
  </si>
  <si>
    <t>ед.</t>
  </si>
  <si>
    <t>1.15.9</t>
  </si>
  <si>
    <t>1.15.10</t>
  </si>
  <si>
    <t>1.15.11</t>
  </si>
  <si>
    <t>1.15.12</t>
  </si>
  <si>
    <t>1.15.13</t>
  </si>
  <si>
    <t>1.15.14</t>
  </si>
  <si>
    <t>1.15.15</t>
  </si>
  <si>
    <t>1.15.16</t>
  </si>
  <si>
    <t>1.15.17</t>
  </si>
  <si>
    <t>1.15.18</t>
  </si>
  <si>
    <t>1.15.19</t>
  </si>
  <si>
    <t>1.15.20</t>
  </si>
  <si>
    <t>1.15.21</t>
  </si>
  <si>
    <t>1.15.22</t>
  </si>
  <si>
    <t>1.15.23</t>
  </si>
  <si>
    <t>1.15.24</t>
  </si>
  <si>
    <t>Бектенов Олжас Абаевич</t>
  </si>
  <si>
    <t>1.16.1</t>
  </si>
  <si>
    <t>1.16.2</t>
  </si>
  <si>
    <t>1.16.3</t>
  </si>
  <si>
    <t>1.16.4</t>
  </si>
  <si>
    <t>1.16.5</t>
  </si>
  <si>
    <t>1.16.6</t>
  </si>
  <si>
    <t>1.16.7</t>
  </si>
  <si>
    <t>1.16.8</t>
  </si>
  <si>
    <t>1.16.9</t>
  </si>
  <si>
    <t>1.16.10</t>
  </si>
  <si>
    <t>1.16.11</t>
  </si>
  <si>
    <t>1.16.12</t>
  </si>
  <si>
    <t>1.17.1</t>
  </si>
  <si>
    <t>1.17.2</t>
  </si>
  <si>
    <t>1.17.3</t>
  </si>
  <si>
    <t>1.17.4</t>
  </si>
  <si>
    <t>1.17.5</t>
  </si>
  <si>
    <t>1.17.6</t>
  </si>
  <si>
    <t>1.17.7</t>
  </si>
  <si>
    <t>1.17.8</t>
  </si>
  <si>
    <t>1.17.9</t>
  </si>
  <si>
    <t>1.17.10</t>
  </si>
  <si>
    <t>1.17.11</t>
  </si>
  <si>
    <t>1.17.12</t>
  </si>
  <si>
    <t>1.17.13</t>
  </si>
  <si>
    <t>1.17.14</t>
  </si>
  <si>
    <t>1.18.1</t>
  </si>
  <si>
    <t>1.18.2</t>
  </si>
  <si>
    <t>1.18.3</t>
  </si>
  <si>
    <t>1.18.4</t>
  </si>
  <si>
    <t>1.18.5</t>
  </si>
  <si>
    <t>1.18.6</t>
  </si>
  <si>
    <t>1.18.7</t>
  </si>
  <si>
    <t>1.18.8</t>
  </si>
  <si>
    <t>1.18.9</t>
  </si>
  <si>
    <t>1.18.10</t>
  </si>
  <si>
    <t>1.18.11</t>
  </si>
  <si>
    <t>1.18.12</t>
  </si>
  <si>
    <t>1.18.13</t>
  </si>
  <si>
    <t>1.18.14</t>
  </si>
  <si>
    <t>1.18.15</t>
  </si>
  <si>
    <t>1.18.16</t>
  </si>
  <si>
    <t>1.18.17</t>
  </si>
  <si>
    <t>1.18.18</t>
  </si>
  <si>
    <t>1.18.19</t>
  </si>
  <si>
    <t>Созданная прямая экономическая стоимость</t>
  </si>
  <si>
    <t>Распределённая экономическая стоимость</t>
  </si>
  <si>
    <t>операционные расходы</t>
  </si>
  <si>
    <t>заработная плата и другие выплаты и льготы сотрудникам</t>
  </si>
  <si>
    <t>выплаты поставщикам капитала</t>
  </si>
  <si>
    <t>выплаты государству</t>
  </si>
  <si>
    <t>инвестиции в местные сообщества</t>
  </si>
  <si>
    <t>Нераспределённая экономическая стоимость</t>
  </si>
  <si>
    <t>Суммарные доходы</t>
  </si>
  <si>
    <t>Суммарные расходы</t>
  </si>
  <si>
    <t>млрд тенге</t>
  </si>
  <si>
    <t>1.19.1</t>
  </si>
  <si>
    <t>1.19.2</t>
  </si>
  <si>
    <t>1.19.3</t>
  </si>
  <si>
    <t>1.19.4</t>
  </si>
  <si>
    <t>1.19.5</t>
  </si>
  <si>
    <t>1.19.6</t>
  </si>
  <si>
    <t>1.19.7</t>
  </si>
  <si>
    <t>1.19.8</t>
  </si>
  <si>
    <t>1.19.9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</si>
  <si>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</si>
  <si>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</si>
  <si>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</si>
  <si>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</si>
  <si>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</si>
  <si>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</si>
  <si>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</si>
  <si>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</si>
  <si>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</si>
  <si>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</si>
  <si>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</si>
  <si>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</si>
  <si>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</si>
  <si>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</si>
  <si>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</si>
  <si>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</si>
  <si>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</si>
  <si>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</si>
  <si>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</si>
  <si>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</si>
  <si>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</si>
  <si>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</si>
  <si>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</si>
  <si>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</si>
  <si>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</si>
  <si>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</si>
  <si>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</si>
  <si>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</si>
  <si>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</si>
  <si>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</si>
  <si>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</si>
  <si>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</si>
  <si>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</si>
  <si>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</si>
  <si>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</si>
  <si>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</si>
  <si>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</si>
  <si>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</si>
  <si>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</si>
  <si>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</si>
  <si>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</si>
  <si>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</si>
  <si>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</si>
  <si>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</si>
  <si>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</si>
  <si>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</si>
  <si>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</si>
  <si>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</si>
  <si>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</si>
  <si>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</si>
  <si>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</si>
  <si>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</si>
  <si>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</si>
  <si>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</si>
  <si>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</si>
  <si>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</si>
  <si>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</si>
  <si>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</si>
  <si>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</si>
  <si>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</si>
  <si>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</si>
  <si>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</si>
  <si>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</si>
  <si>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</si>
  <si>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</si>
  <si>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</si>
  <si>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</si>
  <si>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</si>
  <si>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</si>
  <si>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</si>
  <si>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</si>
  <si>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</si>
  <si>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</si>
  <si>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</si>
  <si>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</si>
  <si>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</si>
  <si>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</si>
  <si>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</si>
  <si>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</si>
  <si>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</si>
  <si>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r>
      <t>388</t>
    </r>
    <r>
      <rPr>
        <sz val="11"/>
        <rFont val="Arial"/>
        <family val="2"/>
      </rPr>
      <t> </t>
    </r>
  </si>
  <si>
    <t>Объём отпуска электроэнергии</t>
  </si>
  <si>
    <t>млн кВт·ч</t>
  </si>
  <si>
    <t xml:space="preserve">Затраты на охрану труда и промышленную безопасность за 2024 год, </t>
  </si>
  <si>
    <t xml:space="preserve">Количество ДЗО, имеющих сертификат соответствия ISO 45001-2018, </t>
  </si>
  <si>
    <t>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</si>
</sst>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
    <numFmt numFmtId="165" formatCode="#,##0.0"/>
    <numFmt numFmtId="166" formatCode="0.0000"/>
    <numFmt numFmtId="167" formatCode="0.0"/>
    <numFmt numFmtId="168" formatCode="0.000000"/>
    <numFmt numFmtId="169" formatCode="_(* #,##0_);_(* \(#,##0\);_(* &quot;-&quot;??_);_(@_)"/>
    <numFmt numFmtId="170" formatCode="_(* #,##0.0_);_(* \(#,##0.0\);_(* &quot;-&quot;??_);_(@_)"/>
    <numFmt numFmtId="171" formatCode="0.0%"/>
  </numFmts>
  <fonts count="61" x14ac:knownFonts="1">
    <font>
      <sz val="12"/>
      <color theme="1"/>
      <name val="Aptos Narrow"/>
      <family val="2"/>
      <scheme val="minor"/>
    </font>
    <font>
      <sz val="12"/>
      <color theme="1"/>
      <name val="Aptos Narrow"/>
      <family val="2"/>
      <scheme val="minor"/>
    </font>
    <font>
      <u/>
      <sz val="12"/>
      <color theme="10"/>
      <name val="Aptos Narrow"/>
      <family val="2"/>
      <scheme val="minor"/>
    </font>
    <font>
      <b/>
      <sz val="14"/>
      <name val="Arial"/>
      <family val="2"/>
      <charset val="204"/>
    </font>
    <font>
      <sz val="11"/>
      <color theme="0"/>
      <name val="Aptos Narrow"/>
      <family val="2"/>
      <scheme val="minor"/>
    </font>
    <font>
      <b/>
      <sz val="14"/>
      <color theme="1"/>
      <name val="Aptos Narrow"/>
      <family val="2"/>
      <scheme val="minor"/>
    </font>
    <font>
      <b/>
      <sz val="12"/>
      <color theme="0"/>
      <name val="Arial"/>
      <family val="2"/>
      <charset val="204"/>
    </font>
    <font>
      <sz val="11"/>
      <color theme="1"/>
      <name val="Arial"/>
      <family val="2"/>
      <charset val="204"/>
    </font>
    <font>
      <sz val="10"/>
      <color theme="1"/>
      <name val="Arial"/>
      <family val="2"/>
    </font>
    <font>
      <b/>
      <sz val="12"/>
      <color rgb="FFFFFFFF"/>
      <name val="Arial"/>
      <family val="2"/>
      <charset val="204"/>
    </font>
    <font>
      <sz val="11"/>
      <color theme="0"/>
      <name val="Arial"/>
      <family val="2"/>
      <charset val="204"/>
    </font>
    <font>
      <b/>
      <sz val="14"/>
      <color theme="1"/>
      <name val="Arial"/>
      <family val="2"/>
      <charset val="204"/>
    </font>
    <font>
      <sz val="12"/>
      <color theme="1"/>
      <name val="Arial"/>
      <family val="2"/>
      <charset val="204"/>
    </font>
    <font>
      <b/>
      <sz val="11"/>
      <color theme="1"/>
      <name val="Arial"/>
      <family val="2"/>
      <charset val="204"/>
    </font>
    <font>
      <b/>
      <sz val="11"/>
      <color theme="0"/>
      <name val="Arial"/>
      <family val="2"/>
      <charset val="204"/>
    </font>
    <font>
      <b/>
      <sz val="12"/>
      <color theme="1"/>
      <name val="Arial"/>
      <family val="2"/>
      <charset val="204"/>
    </font>
    <font>
      <b/>
      <sz val="11"/>
      <name val="Arial"/>
      <family val="2"/>
      <charset val="204"/>
    </font>
    <font>
      <sz val="11"/>
      <name val="Arial"/>
      <family val="2"/>
      <charset val="204"/>
    </font>
    <font>
      <b/>
      <sz val="11"/>
      <color rgb="FFFF0000"/>
      <name val="Arial"/>
      <family val="2"/>
      <charset val="204"/>
    </font>
    <font>
      <b/>
      <sz val="11"/>
      <color rgb="FF000000"/>
      <name val="Arial"/>
      <family val="2"/>
      <charset val="204"/>
    </font>
    <font>
      <sz val="11"/>
      <color rgb="FF000000"/>
      <name val="Arial"/>
      <family val="2"/>
      <charset val="204"/>
    </font>
    <font>
      <b/>
      <sz val="11"/>
      <color theme="1"/>
      <name val="Arial"/>
      <family val="2"/>
    </font>
    <font>
      <b/>
      <sz val="11"/>
      <name val="Arial"/>
      <family val="2"/>
    </font>
    <font>
      <b/>
      <sz val="11"/>
      <color rgb="FF000000"/>
      <name val="Arial"/>
      <family val="2"/>
    </font>
    <font>
      <sz val="11"/>
      <color rgb="FF000000"/>
      <name val="Arial"/>
      <family val="2"/>
    </font>
    <font>
      <vertAlign val="subscript"/>
      <sz val="11"/>
      <color rgb="FF000000"/>
      <name val="Arial"/>
      <family val="2"/>
    </font>
    <font>
      <vertAlign val="superscript"/>
      <sz val="11"/>
      <color rgb="FF000000"/>
      <name val="Arial"/>
      <family val="2"/>
    </font>
    <font>
      <sz val="14"/>
      <color theme="1"/>
      <name val="Aptos Narrow"/>
      <family val="2"/>
      <scheme val="minor"/>
    </font>
    <font>
      <u/>
      <sz val="14"/>
      <color rgb="FF00B050"/>
      <name val="Arial"/>
      <family val="2"/>
      <charset val="204"/>
    </font>
    <font>
      <sz val="14"/>
      <color rgb="FF000000"/>
      <name val="Aptos Narrow"/>
      <family val="2"/>
      <scheme val="minor"/>
    </font>
    <font>
      <u/>
      <sz val="14"/>
      <color rgb="FFCC3300"/>
      <name val="Arial"/>
      <family val="2"/>
      <charset val="204"/>
    </font>
    <font>
      <b/>
      <sz val="14"/>
      <color rgb="FF000000"/>
      <name val="Arial"/>
      <family val="2"/>
      <charset val="204"/>
    </font>
    <font>
      <u/>
      <sz val="14"/>
      <color theme="10"/>
      <name val="Arial"/>
      <family val="2"/>
      <charset val="204"/>
    </font>
    <font>
      <u/>
      <sz val="14"/>
      <color theme="8" tint="-0.24994659260841701"/>
      <name val="Arial"/>
      <family val="2"/>
      <charset val="204"/>
    </font>
    <font>
      <sz val="14"/>
      <color rgb="FF000000"/>
      <name val="Arial"/>
      <family val="2"/>
      <charset val="204"/>
    </font>
    <font>
      <sz val="10"/>
      <color theme="0"/>
      <name val="Times New Roman"/>
      <family val="1"/>
      <charset val="204"/>
    </font>
    <font>
      <sz val="10"/>
      <color theme="1"/>
      <name val="Times New Roman"/>
      <family val="1"/>
      <charset val="204"/>
    </font>
    <font>
      <b/>
      <sz val="12"/>
      <name val="Arial"/>
      <family val="2"/>
      <charset val="204"/>
    </font>
    <font>
      <b/>
      <i/>
      <sz val="12"/>
      <color theme="1"/>
      <name val="Arial"/>
      <family val="2"/>
      <charset val="204"/>
    </font>
    <font>
      <sz val="12"/>
      <name val="Arial"/>
      <family val="2"/>
      <charset val="204"/>
    </font>
    <font>
      <sz val="10"/>
      <name val="Arial"/>
      <family val="2"/>
      <charset val="204"/>
    </font>
    <font>
      <sz val="10"/>
      <color rgb="FF000000"/>
      <name val="Times New Roman"/>
      <family val="1"/>
      <charset val="204"/>
    </font>
    <font>
      <sz val="12"/>
      <name val="Arial"/>
      <family val="2"/>
    </font>
    <font>
      <b/>
      <sz val="12"/>
      <name val="Arial"/>
      <family val="2"/>
    </font>
    <font>
      <i/>
      <sz val="12"/>
      <color theme="1"/>
      <name val="Arial"/>
      <family val="2"/>
      <charset val="204"/>
    </font>
    <font>
      <i/>
      <sz val="12"/>
      <name val="Arial"/>
      <family val="2"/>
      <charset val="204"/>
    </font>
    <font>
      <b/>
      <sz val="12"/>
      <color rgb="FF000000"/>
      <name val="Arial"/>
      <family val="2"/>
      <charset val="204"/>
    </font>
    <font>
      <sz val="8"/>
      <color theme="1"/>
      <name val="Calibri"/>
      <family val="2"/>
    </font>
    <font>
      <sz val="11"/>
      <name val="Arial"/>
      <family val="2"/>
    </font>
    <font>
      <sz val="12"/>
      <color theme="0"/>
      <name val="Arial"/>
      <family val="2"/>
      <charset val="204"/>
    </font>
    <font>
      <i/>
      <sz val="11"/>
      <color rgb="FF000000"/>
      <name val="Arial"/>
      <family val="2"/>
      <charset val="204"/>
    </font>
    <font>
      <i/>
      <sz val="10"/>
      <color theme="1"/>
      <name val="Arial"/>
      <family val="2"/>
      <charset val="204"/>
    </font>
    <font>
      <i/>
      <sz val="12"/>
      <color rgb="FF000000"/>
      <name val="Arial"/>
      <family val="2"/>
      <charset val="204"/>
    </font>
    <font>
      <sz val="12"/>
      <color rgb="FF000000"/>
      <name val="Arial"/>
      <family val="2"/>
      <charset val="204"/>
    </font>
    <font>
      <i/>
      <sz val="11"/>
      <color theme="1"/>
      <name val="Arial"/>
      <family val="2"/>
      <charset val="204"/>
    </font>
    <font>
      <sz val="11"/>
      <color theme="1"/>
      <name val="Arial"/>
      <family val="2"/>
    </font>
    <font>
      <i/>
      <sz val="10"/>
      <color rgb="FF000000"/>
      <name val="Arial"/>
      <family val="2"/>
      <charset val="204"/>
    </font>
    <font>
      <sz val="12"/>
      <color rgb="FFFFFFFF"/>
      <name val="Arial"/>
      <family val="2"/>
      <charset val="204"/>
    </font>
    <font>
      <sz val="10"/>
      <name val="Times New Roman"/>
      <family val="1"/>
      <charset val="204"/>
    </font>
    <font>
      <u/>
      <sz val="11"/>
      <color theme="10"/>
      <name val="Arial"/>
      <family val="2"/>
    </font>
    <font>
      <b/>
      <sz val="14"/>
      <color theme="1"/>
      <name val="Arial"/>
      <family val="2"/>
    </font>
  </fonts>
  <fills count="8">
    <fill>
      <patternFill patternType="none"/>
    </fill>
    <fill>
      <patternFill patternType="gray125"/>
    </fill>
    <fill>
      <patternFill patternType="solid">
        <fgColor rgb="FF002060"/>
        <bgColor indexed="64"/>
      </patternFill>
    </fill>
    <fill>
      <patternFill patternType="solid">
        <fgColor rgb="FFFFFFFF"/>
        <bgColor indexed="64"/>
      </patternFill>
    </fill>
    <fill>
      <patternFill patternType="solid">
        <fgColor theme="0"/>
        <bgColor indexed="64"/>
      </patternFill>
    </fill>
    <fill>
      <patternFill patternType="solid">
        <fgColor rgb="FFF2F2F2"/>
        <bgColor indexed="64"/>
      </patternFill>
    </fill>
    <fill>
      <patternFill patternType="solid">
        <fgColor theme="9" tint="0.79998168889431442"/>
        <bgColor indexed="64"/>
      </patternFill>
    </fill>
    <fill>
      <patternFill patternType="solid">
        <fgColor theme="0" tint="-4.9989318521683403E-2"/>
        <bgColor indexed="64"/>
      </patternFill>
    </fill>
  </fills>
  <borders count="25">
    <border>
      <left/>
      <right/>
      <top/>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theme="1"/>
      </top>
      <bottom/>
      <diagonal/>
    </border>
    <border>
      <left/>
      <right/>
      <top style="thin">
        <color theme="1"/>
      </top>
      <bottom style="thin">
        <color theme="1"/>
      </bottom>
      <diagonal/>
    </border>
    <border>
      <left/>
      <right/>
      <top/>
      <bottom style="thin">
        <color theme="1"/>
      </bottom>
      <diagonal/>
    </border>
    <border>
      <left/>
      <right/>
      <top/>
      <bottom style="thin">
        <color auto="1"/>
      </bottom>
      <diagonal/>
    </border>
    <border>
      <left/>
      <right/>
      <top style="thin">
        <color auto="1"/>
      </top>
      <bottom style="thin">
        <color auto="1"/>
      </bottom>
      <diagonal/>
    </border>
    <border>
      <left/>
      <right/>
      <top style="thin">
        <color theme="1"/>
      </top>
      <bottom style="thin">
        <color auto="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auto="1"/>
      </top>
      <bottom/>
      <diagonal/>
    </border>
    <border>
      <left/>
      <right style="thin">
        <color theme="0"/>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style="thin">
        <color auto="1"/>
      </bottom>
      <diagonal/>
    </border>
    <border>
      <left/>
      <right/>
      <top style="thin">
        <color theme="0"/>
      </top>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top style="thin">
        <color auto="1"/>
      </top>
      <bottom/>
      <diagonal/>
    </border>
    <border>
      <left style="thin">
        <color theme="0"/>
      </left>
      <right/>
      <top/>
      <bottom style="thin">
        <color auto="1"/>
      </bottom>
      <diagonal/>
    </border>
    <border>
      <left/>
      <right style="thin">
        <color theme="0"/>
      </right>
      <top/>
      <bottom style="thin">
        <color auto="1"/>
      </bottom>
      <diagonal/>
    </border>
    <border>
      <left style="thin">
        <color theme="0"/>
      </left>
      <right style="thin">
        <color theme="0"/>
      </right>
      <top/>
      <bottom style="thin">
        <color theme="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cellStyleXfs>
  <cellXfs count="629">
    <xf numFmtId="0" fontId="0" fillId="0" borderId="0" xfId="0"/>
    <xf numFmtId="0" fontId="3" fillId="0" borderId="0" xfId="0" applyFont="1" applyAlignment="1">
      <alignment vertical="center"/>
    </xf>
    <xf numFmtId="49" fontId="4" fillId="0" borderId="0" xfId="0" applyNumberFormat="1" applyFont="1"/>
    <xf numFmtId="0" fontId="5" fillId="0" borderId="0" xfId="3" applyFont="1" applyAlignment="1">
      <alignment vertical="center" wrapText="1"/>
    </xf>
    <xf numFmtId="0" fontId="0" fillId="0" borderId="0" xfId="0" applyAlignment="1">
      <alignment wrapText="1"/>
    </xf>
    <xf numFmtId="0" fontId="6" fillId="2" borderId="1" xfId="0" applyFont="1" applyFill="1" applyBorder="1" applyAlignment="1">
      <alignment horizontal="left" vertical="center" wrapText="1"/>
    </xf>
    <xf numFmtId="0" fontId="6" fillId="2" borderId="2" xfId="0" applyFont="1" applyFill="1" applyBorder="1" applyAlignment="1">
      <alignment horizontal="center" vertical="center"/>
    </xf>
    <xf numFmtId="0" fontId="7" fillId="0" borderId="4" xfId="0" applyFont="1" applyBorder="1" applyAlignment="1">
      <alignment vertical="center" wrapText="1"/>
    </xf>
    <xf numFmtId="0" fontId="7" fillId="0" borderId="0" xfId="0" applyFont="1" applyAlignment="1">
      <alignment vertical="center" wrapText="1"/>
    </xf>
    <xf numFmtId="0" fontId="7" fillId="0" borderId="5" xfId="0" applyFont="1" applyBorder="1" applyAlignment="1">
      <alignment vertical="center" wrapText="1"/>
    </xf>
    <xf numFmtId="0" fontId="7" fillId="0" borderId="3" xfId="0" applyFont="1" applyBorder="1" applyAlignment="1">
      <alignment vertical="center" wrapText="1"/>
    </xf>
    <xf numFmtId="0" fontId="7" fillId="0" borderId="7" xfId="0" applyFont="1" applyBorder="1" applyAlignment="1">
      <alignment vertical="center" wrapText="1"/>
    </xf>
    <xf numFmtId="0" fontId="4" fillId="0" borderId="0" xfId="0" applyFont="1"/>
    <xf numFmtId="0" fontId="4" fillId="0" borderId="0" xfId="0" applyFont="1" applyAlignment="1">
      <alignment wrapText="1"/>
    </xf>
    <xf numFmtId="0" fontId="5" fillId="0" borderId="0" xfId="3" applyFont="1" applyAlignment="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wrapText="1"/>
    </xf>
    <xf numFmtId="0" fontId="7" fillId="0" borderId="8" xfId="0" applyFont="1" applyBorder="1" applyAlignment="1">
      <alignment vertical="center" wrapText="1"/>
    </xf>
    <xf numFmtId="0" fontId="8" fillId="0" borderId="0" xfId="0" applyFont="1" applyAlignment="1">
      <alignment vertical="center"/>
    </xf>
    <xf numFmtId="0" fontId="0" fillId="0" borderId="0" xfId="0" applyAlignment="1">
      <alignment horizontal="left" vertical="center" indent="1"/>
    </xf>
    <xf numFmtId="164" fontId="6" fillId="0" borderId="0" xfId="0" applyNumberFormat="1" applyFont="1" applyAlignment="1">
      <alignment horizontal="left" vertical="center" wrapText="1"/>
    </xf>
    <xf numFmtId="164" fontId="9" fillId="0" borderId="0" xfId="0" applyNumberFormat="1" applyFont="1" applyAlignment="1">
      <alignment horizontal="center" vertical="center" wrapText="1"/>
    </xf>
    <xf numFmtId="164" fontId="7" fillId="0" borderId="0" xfId="0" applyNumberFormat="1" applyFont="1"/>
    <xf numFmtId="0" fontId="10" fillId="0" borderId="0" xfId="0" applyFont="1"/>
    <xf numFmtId="0" fontId="7" fillId="0" borderId="0" xfId="0" applyFont="1" applyAlignment="1">
      <alignment vertical="center"/>
    </xf>
    <xf numFmtId="0" fontId="7" fillId="0" borderId="0" xfId="0" applyFont="1"/>
    <xf numFmtId="0" fontId="5" fillId="0" borderId="0" xfId="3" applyFont="1" applyAlignment="1" applyProtection="1">
      <alignment vertical="center"/>
    </xf>
    <xf numFmtId="0" fontId="11" fillId="0" borderId="0" xfId="0" applyFont="1" applyAlignment="1">
      <alignment vertical="center" wrapText="1"/>
    </xf>
    <xf numFmtId="0" fontId="11" fillId="0" borderId="0" xfId="0" applyFont="1" applyAlignment="1">
      <alignment vertical="center"/>
    </xf>
    <xf numFmtId="0" fontId="12" fillId="0" borderId="0" xfId="0" applyFont="1" applyAlignment="1">
      <alignment horizontal="left" vertical="top" wrapText="1"/>
    </xf>
    <xf numFmtId="0" fontId="12" fillId="0" borderId="0" xfId="0" applyFont="1" applyAlignment="1">
      <alignment vertical="top" wrapText="1"/>
    </xf>
    <xf numFmtId="0" fontId="6" fillId="2" borderId="9" xfId="0" applyFont="1" applyFill="1" applyBorder="1" applyAlignment="1">
      <alignment horizontal="left" vertical="center"/>
    </xf>
    <xf numFmtId="0" fontId="6" fillId="2" borderId="9" xfId="0" applyFont="1" applyFill="1" applyBorder="1" applyAlignment="1">
      <alignment horizontal="right" vertical="center"/>
    </xf>
    <xf numFmtId="0" fontId="6" fillId="2" borderId="10" xfId="0" applyFont="1" applyFill="1" applyBorder="1" applyAlignment="1">
      <alignment horizontal="right"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11" xfId="0" applyFont="1" applyBorder="1" applyAlignment="1">
      <alignment vertical="center" wrapText="1"/>
    </xf>
    <xf numFmtId="0" fontId="15" fillId="0" borderId="11" xfId="0" applyFont="1" applyBorder="1" applyAlignment="1">
      <alignment horizontal="right" vertical="center" wrapText="1"/>
    </xf>
    <xf numFmtId="165" fontId="16" fillId="0" borderId="11" xfId="1" applyNumberFormat="1" applyFont="1" applyFill="1" applyBorder="1" applyAlignment="1" applyProtection="1">
      <alignment horizontal="right" vertical="center"/>
    </xf>
    <xf numFmtId="0" fontId="15" fillId="0" borderId="6" xfId="0" applyFont="1" applyBorder="1" applyAlignment="1">
      <alignment horizontal="left" vertical="center" wrapText="1"/>
    </xf>
    <xf numFmtId="0" fontId="15" fillId="0" borderId="6" xfId="0" applyFont="1" applyBorder="1" applyAlignment="1">
      <alignment horizontal="right" vertical="center" wrapText="1"/>
    </xf>
    <xf numFmtId="165" fontId="16" fillId="0" borderId="6" xfId="1" applyNumberFormat="1" applyFont="1" applyFill="1" applyBorder="1" applyAlignment="1" applyProtection="1">
      <alignment horizontal="right" vertical="center"/>
    </xf>
    <xf numFmtId="0" fontId="10" fillId="0" borderId="0" xfId="0" applyFont="1" applyAlignment="1">
      <alignment horizontal="center" vertical="center"/>
    </xf>
    <xf numFmtId="0" fontId="15" fillId="0" borderId="6" xfId="0" applyFont="1" applyBorder="1" applyAlignment="1">
      <alignment horizontal="left" vertical="center" wrapText="1" indent="2"/>
    </xf>
    <xf numFmtId="0" fontId="15" fillId="0" borderId="6" xfId="0" applyFont="1" applyBorder="1" applyAlignment="1">
      <alignment horizontal="right" wrapText="1"/>
    </xf>
    <xf numFmtId="165" fontId="13" fillId="0" borderId="6" xfId="0" applyNumberFormat="1" applyFont="1" applyBorder="1" applyAlignment="1">
      <alignment horizontal="right" wrapText="1"/>
    </xf>
    <xf numFmtId="165" fontId="16" fillId="0" borderId="7" xfId="1" applyNumberFormat="1" applyFont="1" applyFill="1" applyBorder="1" applyAlignment="1" applyProtection="1">
      <alignment horizontal="right" vertical="center"/>
    </xf>
    <xf numFmtId="0" fontId="17" fillId="0" borderId="0" xfId="0" applyFont="1" applyAlignment="1">
      <alignment horizontal="left" vertical="center" wrapText="1" indent="3"/>
    </xf>
    <xf numFmtId="0" fontId="17" fillId="0" borderId="0" xfId="0" applyFont="1" applyAlignment="1">
      <alignment horizontal="right" vertical="center" wrapText="1"/>
    </xf>
    <xf numFmtId="165" fontId="7" fillId="0" borderId="0" xfId="1" applyNumberFormat="1" applyFont="1" applyFill="1" applyBorder="1" applyAlignment="1" applyProtection="1">
      <alignment horizontal="right" vertical="center" wrapText="1"/>
    </xf>
    <xf numFmtId="165" fontId="7" fillId="0" borderId="0" xfId="1" applyNumberFormat="1" applyFont="1" applyBorder="1" applyAlignment="1" applyProtection="1">
      <alignment horizontal="right" vertical="center" wrapText="1"/>
    </xf>
    <xf numFmtId="0" fontId="15" fillId="0" borderId="11" xfId="0" applyFont="1" applyBorder="1" applyAlignment="1">
      <alignment horizontal="left" vertical="center" wrapText="1" indent="2"/>
    </xf>
    <xf numFmtId="0" fontId="15" fillId="0" borderId="7" xfId="0" applyFont="1" applyBorder="1" applyAlignment="1">
      <alignment horizontal="right" wrapText="1"/>
    </xf>
    <xf numFmtId="0" fontId="7" fillId="0" borderId="11" xfId="0" applyFont="1" applyBorder="1" applyAlignment="1">
      <alignment horizontal="left" vertical="center" wrapText="1" indent="3"/>
    </xf>
    <xf numFmtId="165" fontId="7" fillId="0" borderId="11" xfId="1" applyNumberFormat="1" applyFont="1" applyBorder="1" applyAlignment="1" applyProtection="1">
      <alignment horizontal="right" vertical="center" wrapText="1"/>
    </xf>
    <xf numFmtId="0" fontId="7" fillId="0" borderId="0" xfId="0" applyFont="1" applyAlignment="1">
      <alignment horizontal="left" vertical="center" wrapText="1" indent="3"/>
    </xf>
    <xf numFmtId="43" fontId="7" fillId="0" borderId="0" xfId="0" applyNumberFormat="1" applyFont="1"/>
    <xf numFmtId="0" fontId="7" fillId="0" borderId="6" xfId="0" applyFont="1" applyBorder="1" applyAlignment="1">
      <alignment horizontal="left" vertical="center" wrapText="1" indent="3"/>
    </xf>
    <xf numFmtId="165" fontId="7" fillId="0" borderId="6" xfId="1" applyNumberFormat="1" applyFont="1" applyBorder="1" applyAlignment="1" applyProtection="1">
      <alignment horizontal="right" vertical="center" wrapText="1"/>
    </xf>
    <xf numFmtId="43" fontId="8" fillId="0" borderId="0" xfId="0" applyNumberFormat="1" applyFont="1"/>
    <xf numFmtId="0" fontId="13" fillId="0" borderId="0" xfId="0" applyFont="1" applyAlignment="1">
      <alignment horizontal="left" vertical="center"/>
    </xf>
    <xf numFmtId="0" fontId="6" fillId="2" borderId="0" xfId="0" applyFont="1" applyFill="1" applyAlignment="1">
      <alignment horizontal="left" vertical="center"/>
    </xf>
    <xf numFmtId="0" fontId="14" fillId="0" borderId="0" xfId="0" applyFont="1" applyAlignment="1">
      <alignment horizontal="left" vertical="center"/>
    </xf>
    <xf numFmtId="0" fontId="15" fillId="0" borderId="7" xfId="0" applyFont="1" applyBorder="1" applyAlignment="1">
      <alignment horizontal="left" vertical="center" wrapText="1"/>
    </xf>
    <xf numFmtId="0" fontId="15" fillId="0" borderId="7" xfId="0" applyFont="1" applyBorder="1" applyAlignment="1">
      <alignment horizontal="right" vertical="center" wrapText="1"/>
    </xf>
    <xf numFmtId="0" fontId="13" fillId="0" borderId="7" xfId="0" applyFont="1" applyBorder="1" applyAlignment="1">
      <alignment horizontal="left" vertical="center" wrapText="1" indent="2"/>
    </xf>
    <xf numFmtId="0" fontId="13" fillId="0" borderId="7" xfId="0" applyFont="1" applyBorder="1" applyAlignment="1">
      <alignment horizontal="right" wrapText="1"/>
    </xf>
    <xf numFmtId="43" fontId="13" fillId="0" borderId="0" xfId="0" applyNumberFormat="1" applyFont="1"/>
    <xf numFmtId="43" fontId="18" fillId="0" borderId="0" xfId="0" applyNumberFormat="1" applyFont="1"/>
    <xf numFmtId="0" fontId="13" fillId="0" borderId="0" xfId="0" applyFont="1"/>
    <xf numFmtId="0" fontId="18" fillId="0" borderId="0" xfId="0" applyFont="1"/>
    <xf numFmtId="0" fontId="18" fillId="0" borderId="0" xfId="0" applyFont="1" applyAlignment="1">
      <alignment horizontal="center" vertical="center"/>
    </xf>
    <xf numFmtId="165" fontId="7" fillId="0" borderId="11" xfId="1" applyNumberFormat="1" applyFont="1" applyFill="1" applyBorder="1" applyAlignment="1" applyProtection="1">
      <alignment horizontal="right" vertical="center" wrapText="1"/>
    </xf>
    <xf numFmtId="165" fontId="7" fillId="0" borderId="6" xfId="1" applyNumberFormat="1" applyFont="1" applyFill="1" applyBorder="1" applyAlignment="1" applyProtection="1">
      <alignment horizontal="right" vertical="center" wrapText="1"/>
    </xf>
    <xf numFmtId="0" fontId="8" fillId="0" borderId="0" xfId="0" applyFont="1" applyAlignment="1">
      <alignment horizontal="left" vertical="center"/>
    </xf>
    <xf numFmtId="0" fontId="7" fillId="0" borderId="7" xfId="0" applyFont="1" applyBorder="1"/>
    <xf numFmtId="0" fontId="15" fillId="0" borderId="7" xfId="0" applyFont="1" applyBorder="1" applyAlignment="1">
      <alignment horizontal="left" vertical="center" wrapText="1" indent="2"/>
    </xf>
    <xf numFmtId="0" fontId="13" fillId="0" borderId="7" xfId="0" applyFont="1" applyBorder="1" applyAlignment="1">
      <alignment horizontal="center" vertical="center"/>
    </xf>
    <xf numFmtId="0" fontId="13" fillId="0" borderId="7" xfId="0" applyFont="1" applyBorder="1" applyAlignment="1">
      <alignment horizontal="left" wrapText="1"/>
    </xf>
    <xf numFmtId="0" fontId="7" fillId="0" borderId="0" xfId="0" applyFont="1" applyAlignment="1">
      <alignment horizontal="right" vertical="center" wrapText="1"/>
    </xf>
    <xf numFmtId="166" fontId="7" fillId="0" borderId="0" xfId="0" applyNumberFormat="1" applyFont="1" applyAlignment="1">
      <alignment horizontal="right" vertical="center"/>
    </xf>
    <xf numFmtId="0" fontId="13" fillId="0" borderId="0" xfId="0" applyFont="1" applyAlignment="1">
      <alignment vertical="center"/>
    </xf>
    <xf numFmtId="167" fontId="7" fillId="0" borderId="0" xfId="0" applyNumberFormat="1" applyFont="1" applyAlignment="1">
      <alignment horizontal="right" vertical="center"/>
    </xf>
    <xf numFmtId="0" fontId="14" fillId="0" borderId="0" xfId="0" applyFont="1" applyAlignment="1">
      <alignment vertical="center"/>
    </xf>
    <xf numFmtId="37" fontId="17" fillId="0" borderId="0" xfId="0" applyNumberFormat="1" applyFont="1" applyAlignment="1">
      <alignment horizontal="left" vertical="center" wrapText="1" indent="3"/>
    </xf>
    <xf numFmtId="3" fontId="7" fillId="0" borderId="0" xfId="1" applyNumberFormat="1" applyFont="1" applyFill="1" applyAlignment="1" applyProtection="1">
      <alignment horizontal="right" vertical="center" wrapText="1"/>
    </xf>
    <xf numFmtId="168" fontId="7" fillId="0" borderId="0" xfId="0" applyNumberFormat="1" applyFont="1" applyAlignment="1">
      <alignment horizontal="right" vertical="center"/>
    </xf>
    <xf numFmtId="0" fontId="7" fillId="0" borderId="0" xfId="0" applyFont="1" applyAlignment="1">
      <alignment horizontal="center" vertical="center"/>
    </xf>
    <xf numFmtId="0" fontId="7" fillId="0" borderId="6" xfId="0" applyFont="1" applyBorder="1" applyAlignment="1">
      <alignment horizontal="right" vertical="center" wrapText="1"/>
    </xf>
    <xf numFmtId="168" fontId="7" fillId="0" borderId="6" xfId="0" applyNumberFormat="1" applyFont="1" applyBorder="1" applyAlignment="1">
      <alignment horizontal="right" vertical="center"/>
    </xf>
    <xf numFmtId="0" fontId="14" fillId="0" borderId="0" xfId="0" applyFont="1"/>
    <xf numFmtId="0" fontId="15" fillId="0" borderId="0" xfId="0" applyFont="1" applyAlignment="1">
      <alignment vertical="center"/>
    </xf>
    <xf numFmtId="0" fontId="15" fillId="0" borderId="0" xfId="0" applyFont="1"/>
    <xf numFmtId="0" fontId="15" fillId="0" borderId="0" xfId="0" applyFont="1" applyAlignment="1">
      <alignment horizontal="right"/>
    </xf>
    <xf numFmtId="0" fontId="6" fillId="2" borderId="10" xfId="0" applyFont="1" applyFill="1" applyBorder="1" applyAlignment="1">
      <alignment horizontal="left" vertical="center"/>
    </xf>
    <xf numFmtId="0" fontId="15" fillId="0" borderId="7" xfId="0" applyFont="1" applyBorder="1" applyAlignment="1">
      <alignment vertical="center" wrapText="1"/>
    </xf>
    <xf numFmtId="0" fontId="13" fillId="0" borderId="11" xfId="0" applyFont="1" applyBorder="1" applyAlignment="1">
      <alignment horizontal="right" vertical="center"/>
    </xf>
    <xf numFmtId="0" fontId="7" fillId="0" borderId="11" xfId="0" applyFont="1" applyBorder="1" applyAlignment="1">
      <alignment horizontal="right" vertical="center"/>
    </xf>
    <xf numFmtId="0" fontId="17" fillId="0" borderId="6" xfId="0" applyFont="1" applyBorder="1" applyAlignment="1">
      <alignment horizontal="left" vertical="center" wrapText="1" indent="3"/>
    </xf>
    <xf numFmtId="0" fontId="17" fillId="0" borderId="6" xfId="0" applyFont="1" applyBorder="1" applyAlignment="1">
      <alignment horizontal="right" vertical="center" wrapText="1"/>
    </xf>
    <xf numFmtId="0" fontId="7" fillId="0" borderId="6" xfId="0" applyFont="1" applyBorder="1" applyAlignment="1">
      <alignment horizontal="right" vertical="center"/>
    </xf>
    <xf numFmtId="0" fontId="12" fillId="0" borderId="0" xfId="0" applyFont="1" applyAlignment="1">
      <alignment vertical="center"/>
    </xf>
    <xf numFmtId="0" fontId="12" fillId="0" borderId="0" xfId="0" applyFont="1"/>
    <xf numFmtId="0" fontId="12" fillId="0" borderId="0" xfId="0" applyFont="1" applyAlignment="1">
      <alignment horizontal="right"/>
    </xf>
    <xf numFmtId="3" fontId="19" fillId="0" borderId="7" xfId="0" applyNumberFormat="1" applyFont="1" applyBorder="1" applyAlignment="1">
      <alignment horizontal="right" vertical="center"/>
    </xf>
    <xf numFmtId="0" fontId="20" fillId="0" borderId="0" xfId="0" applyFont="1" applyAlignment="1">
      <alignment horizontal="left" vertical="center" indent="3"/>
    </xf>
    <xf numFmtId="0" fontId="20" fillId="0" borderId="0" xfId="0" applyFont="1" applyAlignment="1">
      <alignment horizontal="right" vertical="center"/>
    </xf>
    <xf numFmtId="3" fontId="7" fillId="0" borderId="0" xfId="1" applyNumberFormat="1" applyFont="1" applyFill="1" applyBorder="1" applyAlignment="1" applyProtection="1">
      <alignment horizontal="right" vertical="center" wrapText="1"/>
    </xf>
    <xf numFmtId="0" fontId="20" fillId="0" borderId="6" xfId="0" applyFont="1" applyBorder="1" applyAlignment="1">
      <alignment horizontal="left" vertical="center" indent="3"/>
    </xf>
    <xf numFmtId="0" fontId="20" fillId="0" borderId="6" xfId="0" applyFont="1" applyBorder="1" applyAlignment="1">
      <alignment horizontal="right" vertical="center"/>
    </xf>
    <xf numFmtId="3" fontId="7" fillId="0" borderId="6" xfId="1" applyNumberFormat="1" applyFont="1" applyFill="1" applyBorder="1" applyAlignment="1" applyProtection="1">
      <alignment horizontal="right" vertical="center" wrapText="1"/>
    </xf>
    <xf numFmtId="167" fontId="7" fillId="0" borderId="0" xfId="0" applyNumberFormat="1" applyFont="1"/>
    <xf numFmtId="0" fontId="15" fillId="0" borderId="7" xfId="0" applyFont="1" applyBorder="1" applyAlignment="1">
      <alignment vertical="top" wrapText="1"/>
    </xf>
    <xf numFmtId="49" fontId="8" fillId="0" borderId="11" xfId="0" applyNumberFormat="1" applyFont="1" applyBorder="1" applyAlignment="1">
      <alignment vertical="top" wrapText="1"/>
    </xf>
    <xf numFmtId="167" fontId="21" fillId="0" borderId="0" xfId="0" applyNumberFormat="1" applyFont="1" applyAlignment="1">
      <alignment horizontal="right" wrapText="1"/>
    </xf>
    <xf numFmtId="167" fontId="22" fillId="0" borderId="0" xfId="1" applyNumberFormat="1" applyFont="1" applyFill="1" applyBorder="1" applyAlignment="1" applyProtection="1">
      <alignment horizontal="right" vertical="center"/>
    </xf>
    <xf numFmtId="0" fontId="23" fillId="3" borderId="0" xfId="0" applyFont="1" applyFill="1" applyAlignment="1">
      <alignment horizontal="right" vertical="center" wrapText="1"/>
    </xf>
    <xf numFmtId="167" fontId="23" fillId="3" borderId="0" xfId="0" applyNumberFormat="1" applyFont="1" applyFill="1" applyAlignment="1">
      <alignment horizontal="right" vertical="center" wrapText="1"/>
    </xf>
    <xf numFmtId="167" fontId="24" fillId="3" borderId="0" xfId="0" applyNumberFormat="1" applyFont="1" applyFill="1" applyAlignment="1">
      <alignment horizontal="right" vertical="center" wrapText="1"/>
    </xf>
    <xf numFmtId="167" fontId="23" fillId="3" borderId="6" xfId="0" applyNumberFormat="1" applyFont="1" applyFill="1" applyBorder="1" applyAlignment="1">
      <alignment horizontal="right" vertical="center" wrapText="1"/>
    </xf>
    <xf numFmtId="167" fontId="24" fillId="3" borderId="11" xfId="0" applyNumberFormat="1" applyFont="1" applyFill="1" applyBorder="1" applyAlignment="1">
      <alignment horizontal="right" vertical="center" wrapText="1"/>
    </xf>
    <xf numFmtId="167" fontId="24" fillId="3" borderId="6" xfId="0" applyNumberFormat="1" applyFont="1" applyFill="1" applyBorder="1" applyAlignment="1">
      <alignment horizontal="right" vertical="center" wrapText="1"/>
    </xf>
    <xf numFmtId="0" fontId="6" fillId="2" borderId="2" xfId="0" applyFont="1" applyFill="1" applyBorder="1" applyAlignment="1">
      <alignment horizontal="right" vertical="center"/>
    </xf>
    <xf numFmtId="0" fontId="24" fillId="3" borderId="0" xfId="0" applyFont="1" applyFill="1" applyAlignment="1">
      <alignment horizontal="right" vertical="center" wrapText="1"/>
    </xf>
    <xf numFmtId="0" fontId="13" fillId="0" borderId="6" xfId="0" applyFont="1" applyBorder="1" applyAlignment="1">
      <alignment horizontal="center" vertical="center"/>
    </xf>
    <xf numFmtId="3" fontId="24" fillId="3" borderId="0" xfId="0" applyNumberFormat="1" applyFont="1" applyFill="1" applyAlignment="1">
      <alignment horizontal="right" vertical="center" wrapText="1"/>
    </xf>
    <xf numFmtId="3" fontId="24" fillId="3" borderId="6" xfId="0" applyNumberFormat="1" applyFont="1" applyFill="1" applyBorder="1" applyAlignment="1">
      <alignment horizontal="right" vertical="center" wrapText="1"/>
    </xf>
    <xf numFmtId="0" fontId="24" fillId="3" borderId="6" xfId="0" applyFont="1" applyFill="1" applyBorder="1" applyAlignment="1">
      <alignment horizontal="right" vertical="center" wrapText="1"/>
    </xf>
    <xf numFmtId="0" fontId="13" fillId="0" borderId="7" xfId="0" applyFont="1" applyBorder="1" applyAlignment="1">
      <alignment horizontal="right" vertical="center"/>
    </xf>
    <xf numFmtId="0" fontId="23" fillId="3" borderId="6" xfId="0" applyFont="1" applyFill="1" applyBorder="1" applyAlignment="1">
      <alignment horizontal="right" vertical="center" wrapText="1"/>
    </xf>
    <xf numFmtId="0" fontId="7" fillId="0" borderId="6" xfId="0" applyFont="1" applyBorder="1" applyAlignment="1">
      <alignment horizontal="center"/>
    </xf>
    <xf numFmtId="0" fontId="24" fillId="3" borderId="7" xfId="0" applyFont="1" applyFill="1" applyBorder="1" applyAlignment="1">
      <alignment horizontal="right" vertical="center" wrapText="1"/>
    </xf>
    <xf numFmtId="3" fontId="23" fillId="3" borderId="6" xfId="0" applyNumberFormat="1" applyFont="1" applyFill="1" applyBorder="1" applyAlignment="1">
      <alignment horizontal="right" vertical="center" wrapText="1"/>
    </xf>
    <xf numFmtId="164" fontId="9" fillId="4" borderId="0" xfId="0" applyNumberFormat="1" applyFont="1" applyFill="1" applyAlignment="1">
      <alignment horizontal="lef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164" fontId="9" fillId="0" borderId="0" xfId="0" applyNumberFormat="1" applyFont="1" applyAlignment="1">
      <alignment horizontal="left" vertical="center" wrapText="1"/>
    </xf>
    <xf numFmtId="0" fontId="27" fillId="0" borderId="0" xfId="0" applyFont="1"/>
    <xf numFmtId="164" fontId="27" fillId="4" borderId="0" xfId="0" applyNumberFormat="1" applyFont="1" applyFill="1"/>
    <xf numFmtId="0" fontId="5" fillId="0" borderId="0" xfId="3" applyFont="1" applyAlignment="1"/>
    <xf numFmtId="0" fontId="5" fillId="0" borderId="0" xfId="0" applyFont="1" applyAlignment="1">
      <alignment vertical="top"/>
    </xf>
    <xf numFmtId="0" fontId="5" fillId="0" borderId="0" xfId="0" applyFont="1" applyAlignment="1">
      <alignment horizontal="left" vertical="top"/>
    </xf>
    <xf numFmtId="0" fontId="27" fillId="0" borderId="0" xfId="0" applyFont="1" applyAlignment="1">
      <alignment vertical="top"/>
    </xf>
    <xf numFmtId="0" fontId="28" fillId="0" borderId="0" xfId="3" applyFont="1" applyAlignment="1">
      <alignment vertical="top"/>
    </xf>
    <xf numFmtId="0" fontId="5" fillId="0" borderId="0" xfId="0" applyFont="1"/>
    <xf numFmtId="0" fontId="29" fillId="0" borderId="0" xfId="0" applyFont="1" applyAlignment="1">
      <alignment horizontal="left" vertical="center" readingOrder="1"/>
    </xf>
    <xf numFmtId="0" fontId="30" fillId="0" borderId="0" xfId="3" applyFont="1" applyAlignment="1">
      <alignment vertical="top"/>
    </xf>
    <xf numFmtId="0" fontId="31" fillId="0" borderId="0" xfId="0" applyFont="1" applyAlignment="1">
      <alignment horizontal="left" vertical="center" readingOrder="1"/>
    </xf>
    <xf numFmtId="0" fontId="5" fillId="0" borderId="0" xfId="0" applyFont="1" applyAlignment="1">
      <alignment vertical="center"/>
    </xf>
    <xf numFmtId="0" fontId="27" fillId="0" borderId="0" xfId="0" applyFont="1" applyAlignment="1">
      <alignment vertical="center"/>
    </xf>
    <xf numFmtId="0" fontId="32" fillId="0" borderId="0" xfId="3" applyFont="1" applyAlignment="1">
      <alignment vertical="top"/>
    </xf>
    <xf numFmtId="0" fontId="33" fillId="0" borderId="0" xfId="3" applyFont="1" applyAlignment="1">
      <alignment vertical="top"/>
    </xf>
    <xf numFmtId="0" fontId="35" fillId="0" borderId="0" xfId="0" applyFont="1"/>
    <xf numFmtId="49" fontId="10" fillId="0" borderId="0" xfId="0" applyNumberFormat="1" applyFont="1"/>
    <xf numFmtId="0" fontId="5" fillId="0" borderId="0" xfId="3" applyFont="1" applyAlignment="1" applyProtection="1">
      <alignment vertical="top" wrapText="1"/>
    </xf>
    <xf numFmtId="0" fontId="11" fillId="0" borderId="0" xfId="0" applyFont="1" applyAlignment="1">
      <alignment vertical="top" wrapText="1"/>
    </xf>
    <xf numFmtId="0" fontId="36" fillId="0" borderId="0" xfId="0" applyFont="1"/>
    <xf numFmtId="0" fontId="37" fillId="0" borderId="0" xfId="0" applyFont="1" applyAlignment="1">
      <alignment vertical="center" wrapText="1"/>
    </xf>
    <xf numFmtId="0" fontId="37" fillId="0" borderId="0" xfId="0" applyFont="1" applyAlignment="1">
      <alignment horizontal="right" vertical="center" wrapText="1"/>
    </xf>
    <xf numFmtId="3" fontId="13" fillId="0" borderId="0" xfId="0" applyNumberFormat="1" applyFont="1" applyAlignment="1">
      <alignment horizontal="right" vertical="center"/>
    </xf>
    <xf numFmtId="0" fontId="37" fillId="0" borderId="7" xfId="0" applyFont="1" applyBorder="1" applyAlignment="1">
      <alignment horizontal="left" vertical="center" wrapText="1" indent="2"/>
    </xf>
    <xf numFmtId="0" fontId="37" fillId="0" borderId="7" xfId="0" applyFont="1" applyBorder="1" applyAlignment="1">
      <alignment horizontal="right" vertical="center" wrapText="1"/>
    </xf>
    <xf numFmtId="169" fontId="38" fillId="0" borderId="7" xfId="1" applyNumberFormat="1" applyFont="1" applyFill="1" applyBorder="1" applyAlignment="1" applyProtection="1">
      <alignment horizontal="right" vertical="center" wrapText="1"/>
    </xf>
    <xf numFmtId="43" fontId="36" fillId="0" borderId="0" xfId="0" applyNumberFormat="1" applyFont="1"/>
    <xf numFmtId="0" fontId="12" fillId="0" borderId="0" xfId="0" applyFont="1" applyAlignment="1">
      <alignment horizontal="left" vertical="center" wrapText="1" indent="3"/>
    </xf>
    <xf numFmtId="0" fontId="12" fillId="0" borderId="0" xfId="0" applyFont="1" applyAlignment="1">
      <alignment horizontal="right" vertical="center" wrapText="1"/>
    </xf>
    <xf numFmtId="3" fontId="7" fillId="0" borderId="0" xfId="0" applyNumberFormat="1" applyFont="1" applyAlignment="1">
      <alignment horizontal="right" vertical="center"/>
    </xf>
    <xf numFmtId="169" fontId="12" fillId="0" borderId="7" xfId="0" applyNumberFormat="1" applyFont="1" applyBorder="1" applyAlignment="1">
      <alignment horizontal="right" vertical="center"/>
    </xf>
    <xf numFmtId="169" fontId="39" fillId="0" borderId="7" xfId="1" applyNumberFormat="1" applyFont="1" applyFill="1" applyBorder="1" applyAlignment="1" applyProtection="1">
      <alignment horizontal="right" vertical="center" wrapText="1"/>
    </xf>
    <xf numFmtId="0" fontId="12" fillId="0" borderId="0" xfId="0" applyFont="1" applyAlignment="1">
      <alignment horizontal="left" vertical="center" indent="3"/>
    </xf>
    <xf numFmtId="0" fontId="12" fillId="0" borderId="0" xfId="0" applyFont="1" applyAlignment="1">
      <alignment horizontal="right" vertical="center"/>
    </xf>
    <xf numFmtId="3" fontId="7" fillId="0" borderId="11" xfId="0" applyNumberFormat="1" applyFont="1" applyBorder="1" applyAlignment="1">
      <alignment horizontal="right" vertical="center"/>
    </xf>
    <xf numFmtId="0" fontId="39" fillId="0" borderId="6" xfId="0" applyFont="1" applyBorder="1" applyAlignment="1">
      <alignment horizontal="left" vertical="center" wrapText="1" indent="3"/>
    </xf>
    <xf numFmtId="0" fontId="39" fillId="0" borderId="6" xfId="0" applyFont="1" applyBorder="1" applyAlignment="1">
      <alignment horizontal="right" vertical="center" wrapText="1"/>
    </xf>
    <xf numFmtId="3" fontId="7" fillId="0" borderId="6" xfId="0" applyNumberFormat="1" applyFont="1" applyBorder="1" applyAlignment="1">
      <alignment horizontal="right" vertical="center"/>
    </xf>
    <xf numFmtId="43" fontId="8" fillId="0" borderId="0" xfId="0" applyNumberFormat="1" applyFont="1" applyAlignment="1">
      <alignment vertical="top"/>
    </xf>
    <xf numFmtId="43" fontId="8" fillId="0" borderId="0" xfId="0" applyNumberFormat="1" applyFont="1" applyAlignment="1">
      <alignment horizontal="right" vertical="top"/>
    </xf>
    <xf numFmtId="169" fontId="8" fillId="0" borderId="0" xfId="0" applyNumberFormat="1" applyFont="1" applyAlignment="1">
      <alignment horizontal="right"/>
    </xf>
    <xf numFmtId="0" fontId="37" fillId="0" borderId="6" xfId="0" applyFont="1" applyBorder="1" applyAlignment="1">
      <alignment vertical="center" wrapText="1"/>
    </xf>
    <xf numFmtId="0" fontId="12" fillId="0" borderId="11" xfId="0" applyFont="1" applyBorder="1" applyAlignment="1">
      <alignment horizontal="left" vertical="center" indent="3"/>
    </xf>
    <xf numFmtId="0" fontId="12" fillId="0" borderId="11" xfId="0" applyFont="1" applyBorder="1" applyAlignment="1">
      <alignment horizontal="right" vertical="center"/>
    </xf>
    <xf numFmtId="0" fontId="40" fillId="0" borderId="0" xfId="0" applyFont="1" applyAlignment="1">
      <alignment horizontal="left" vertical="top" indent="1"/>
    </xf>
    <xf numFmtId="0" fontId="40" fillId="0" borderId="0" xfId="0" applyFont="1" applyAlignment="1">
      <alignment horizontal="right" vertical="top"/>
    </xf>
    <xf numFmtId="169" fontId="39" fillId="0" borderId="0" xfId="1" applyNumberFormat="1" applyFont="1" applyFill="1" applyBorder="1" applyAlignment="1" applyProtection="1">
      <alignment horizontal="right" vertical="center" wrapText="1"/>
    </xf>
    <xf numFmtId="0" fontId="6" fillId="2" borderId="1" xfId="0" applyFont="1" applyFill="1" applyBorder="1" applyAlignment="1">
      <alignment horizontal="left" vertical="center"/>
    </xf>
    <xf numFmtId="0" fontId="37" fillId="0" borderId="7" xfId="0" applyFont="1" applyBorder="1" applyAlignment="1">
      <alignment vertical="center" wrapText="1"/>
    </xf>
    <xf numFmtId="3" fontId="13" fillId="0" borderId="7" xfId="0" applyNumberFormat="1" applyFont="1" applyBorder="1" applyAlignment="1">
      <alignment horizontal="right" vertical="center"/>
    </xf>
    <xf numFmtId="0" fontId="37" fillId="0" borderId="6" xfId="0" applyFont="1" applyBorder="1" applyAlignment="1">
      <alignment horizontal="left" vertical="center" wrapText="1" indent="2"/>
    </xf>
    <xf numFmtId="0" fontId="37" fillId="0" borderId="6" xfId="0" applyFont="1" applyBorder="1" applyAlignment="1">
      <alignment horizontal="right" vertical="center" wrapText="1"/>
    </xf>
    <xf numFmtId="169" fontId="38" fillId="0" borderId="6" xfId="1" applyNumberFormat="1" applyFont="1" applyFill="1" applyBorder="1" applyAlignment="1" applyProtection="1">
      <alignment horizontal="right" vertical="center" wrapText="1"/>
    </xf>
    <xf numFmtId="0" fontId="39" fillId="0" borderId="0" xfId="0" applyFont="1" applyAlignment="1">
      <alignment horizontal="left" vertical="center" wrapText="1" indent="3"/>
    </xf>
    <xf numFmtId="0" fontId="39" fillId="0" borderId="0" xfId="0" applyFont="1" applyAlignment="1">
      <alignment horizontal="right" vertical="center" wrapText="1"/>
    </xf>
    <xf numFmtId="169" fontId="12" fillId="0" borderId="0" xfId="0" applyNumberFormat="1" applyFont="1" applyAlignment="1">
      <alignment horizontal="right"/>
    </xf>
    <xf numFmtId="0" fontId="6" fillId="2" borderId="2" xfId="0" applyFont="1" applyFill="1" applyBorder="1" applyAlignment="1">
      <alignment horizontal="left" vertical="center"/>
    </xf>
    <xf numFmtId="0" fontId="6" fillId="2" borderId="12" xfId="0" applyFont="1" applyFill="1" applyBorder="1" applyAlignment="1">
      <alignment horizontal="right" vertical="center"/>
    </xf>
    <xf numFmtId="0" fontId="36" fillId="0" borderId="0" xfId="0" applyFont="1" applyAlignment="1">
      <alignment vertical="center"/>
    </xf>
    <xf numFmtId="169" fontId="37" fillId="0" borderId="7" xfId="0" applyNumberFormat="1" applyFont="1" applyBorder="1" applyAlignment="1">
      <alignment horizontal="right" vertical="center" wrapText="1"/>
    </xf>
    <xf numFmtId="0" fontId="12" fillId="0" borderId="11" xfId="0" applyFont="1" applyBorder="1" applyAlignment="1">
      <alignment horizontal="left" vertical="center" wrapText="1" indent="3"/>
    </xf>
    <xf numFmtId="0" fontId="12" fillId="0" borderId="11" xfId="0" applyFont="1" applyBorder="1" applyAlignment="1">
      <alignment horizontal="right" vertical="center" wrapText="1"/>
    </xf>
    <xf numFmtId="0" fontId="12" fillId="0" borderId="6" xfId="0" applyFont="1" applyBorder="1" applyAlignment="1">
      <alignment horizontal="left" vertical="center" wrapText="1" indent="3"/>
    </xf>
    <xf numFmtId="0" fontId="12" fillId="0" borderId="6" xfId="0" applyFont="1" applyBorder="1" applyAlignment="1">
      <alignment horizontal="right" vertical="center" wrapText="1"/>
    </xf>
    <xf numFmtId="169" fontId="37" fillId="0" borderId="6" xfId="0" applyNumberFormat="1" applyFont="1" applyBorder="1" applyAlignment="1">
      <alignment horizontal="right" vertical="center" wrapText="1"/>
    </xf>
    <xf numFmtId="43" fontId="41" fillId="0" borderId="0" xfId="1" applyFont="1" applyFill="1" applyBorder="1" applyAlignment="1" applyProtection="1">
      <alignment horizontal="center" vertical="center" wrapText="1"/>
    </xf>
    <xf numFmtId="0" fontId="12" fillId="0" borderId="6" xfId="0" applyFont="1" applyBorder="1" applyAlignment="1">
      <alignment horizontal="right" vertical="center"/>
    </xf>
    <xf numFmtId="0" fontId="36" fillId="0" borderId="0" xfId="0" applyFont="1" applyAlignment="1">
      <alignment horizontal="right"/>
    </xf>
    <xf numFmtId="0" fontId="42" fillId="0" borderId="0" xfId="0" applyFont="1" applyAlignment="1">
      <alignment horizontal="right" vertical="center" wrapText="1"/>
    </xf>
    <xf numFmtId="0" fontId="43" fillId="0" borderId="0" xfId="0" applyFont="1" applyAlignment="1">
      <alignment horizontal="right" vertical="center" wrapText="1"/>
    </xf>
    <xf numFmtId="169" fontId="39" fillId="0" borderId="6" xfId="1" applyNumberFormat="1" applyFont="1" applyFill="1" applyBorder="1" applyAlignment="1" applyProtection="1">
      <alignment horizontal="right" vertical="center" wrapText="1"/>
    </xf>
    <xf numFmtId="0" fontId="5" fillId="0" borderId="0" xfId="0" applyFont="1" applyAlignment="1">
      <alignment horizontal="left"/>
    </xf>
    <xf numFmtId="0" fontId="42" fillId="0" borderId="6" xfId="0" applyFont="1" applyBorder="1" applyAlignment="1">
      <alignment horizontal="right" vertical="center" wrapText="1"/>
    </xf>
    <xf numFmtId="0" fontId="43" fillId="0" borderId="6" xfId="0" applyFont="1" applyBorder="1" applyAlignment="1">
      <alignment horizontal="right" vertical="center" wrapText="1"/>
    </xf>
    <xf numFmtId="0" fontId="24" fillId="0" borderId="7" xfId="0" applyFont="1" applyBorder="1" applyAlignment="1">
      <alignment horizontal="right" vertical="center" wrapText="1"/>
    </xf>
    <xf numFmtId="3" fontId="23" fillId="3" borderId="7" xfId="0" applyNumberFormat="1" applyFont="1" applyFill="1" applyBorder="1" applyAlignment="1">
      <alignment horizontal="right" vertical="center" wrapText="1"/>
    </xf>
    <xf numFmtId="0" fontId="42" fillId="0" borderId="11" xfId="0" applyFont="1" applyBorder="1" applyAlignment="1">
      <alignment horizontal="right" vertical="center" wrapText="1"/>
    </xf>
    <xf numFmtId="3" fontId="24" fillId="3" borderId="11" xfId="0" applyNumberFormat="1" applyFont="1" applyFill="1" applyBorder="1" applyAlignment="1">
      <alignment horizontal="right" vertical="center" wrapText="1"/>
    </xf>
    <xf numFmtId="0" fontId="5" fillId="0" borderId="0" xfId="3" applyFont="1" applyProtection="1"/>
    <xf numFmtId="0" fontId="11" fillId="0" borderId="0" xfId="0" applyFont="1" applyAlignment="1">
      <alignment horizontal="right"/>
    </xf>
    <xf numFmtId="0" fontId="0" fillId="0" borderId="0" xfId="0" applyAlignment="1">
      <alignment horizontal="right"/>
    </xf>
    <xf numFmtId="0" fontId="12" fillId="0" borderId="13" xfId="0" applyFont="1" applyBorder="1" applyAlignment="1">
      <alignment horizontal="left" vertical="center" wrapText="1"/>
    </xf>
    <xf numFmtId="0" fontId="15" fillId="0" borderId="6" xfId="0" applyFont="1" applyBorder="1" applyAlignment="1">
      <alignment vertical="top" wrapText="1"/>
    </xf>
    <xf numFmtId="0" fontId="15" fillId="0" borderId="6" xfId="0" applyFont="1" applyBorder="1" applyAlignment="1">
      <alignment horizontal="right" vertical="top" wrapText="1"/>
    </xf>
    <xf numFmtId="0" fontId="12" fillId="0" borderId="0" xfId="0" applyFont="1" applyAlignment="1">
      <alignment horizontal="left" indent="2"/>
    </xf>
    <xf numFmtId="0" fontId="12" fillId="0" borderId="0" xfId="0" applyFont="1" applyAlignment="1">
      <alignment horizontal="left" indent="3"/>
    </xf>
    <xf numFmtId="0" fontId="12" fillId="0" borderId="0" xfId="0" applyFont="1" applyAlignment="1">
      <alignment horizontal="left" vertical="center" wrapText="1" indent="2"/>
    </xf>
    <xf numFmtId="0" fontId="44" fillId="0" borderId="0" xfId="0" applyFont="1"/>
    <xf numFmtId="3" fontId="7" fillId="0" borderId="7" xfId="0" applyNumberFormat="1" applyFont="1" applyBorder="1" applyAlignment="1">
      <alignment horizontal="right" vertical="center"/>
    </xf>
    <xf numFmtId="0" fontId="15" fillId="0" borderId="7" xfId="0" applyFont="1" applyBorder="1" applyAlignment="1">
      <alignment wrapText="1"/>
    </xf>
    <xf numFmtId="0" fontId="44" fillId="0" borderId="0" xfId="0" applyFont="1" applyAlignment="1">
      <alignment horizontal="left" indent="3"/>
    </xf>
    <xf numFmtId="0" fontId="44" fillId="0" borderId="0" xfId="0" applyFont="1" applyAlignment="1">
      <alignment horizontal="left" wrapText="1" indent="3"/>
    </xf>
    <xf numFmtId="0" fontId="12" fillId="0" borderId="0" xfId="0" applyFont="1" applyAlignment="1">
      <alignment horizontal="right" wrapText="1"/>
    </xf>
    <xf numFmtId="0" fontId="12" fillId="0" borderId="0" xfId="0" applyFont="1" applyAlignment="1">
      <alignment horizontal="left" wrapText="1" indent="2"/>
    </xf>
    <xf numFmtId="170" fontId="15" fillId="0" borderId="7" xfId="0" applyNumberFormat="1" applyFont="1" applyBorder="1" applyAlignment="1">
      <alignment horizontal="right" vertical="center" wrapText="1"/>
    </xf>
    <xf numFmtId="0" fontId="12" fillId="0" borderId="11" xfId="0" applyFont="1" applyBorder="1" applyAlignment="1">
      <alignment horizontal="left" indent="3"/>
    </xf>
    <xf numFmtId="0" fontId="12" fillId="0" borderId="11" xfId="0" applyFont="1" applyBorder="1" applyAlignment="1">
      <alignment horizontal="right"/>
    </xf>
    <xf numFmtId="169" fontId="12" fillId="0" borderId="0" xfId="1" applyNumberFormat="1" applyFont="1" applyFill="1" applyBorder="1" applyAlignment="1" applyProtection="1">
      <alignment horizontal="right" vertical="center" wrapText="1"/>
    </xf>
    <xf numFmtId="0" fontId="15" fillId="0" borderId="7" xfId="0" applyFont="1" applyBorder="1" applyAlignment="1">
      <alignment horizontal="left" wrapText="1"/>
    </xf>
    <xf numFmtId="43" fontId="15" fillId="0" borderId="7" xfId="0" applyNumberFormat="1" applyFont="1" applyBorder="1" applyAlignment="1">
      <alignment horizontal="right" vertical="center" wrapText="1"/>
    </xf>
    <xf numFmtId="0" fontId="12" fillId="0" borderId="11" xfId="0" applyFont="1" applyBorder="1" applyAlignment="1">
      <alignment horizontal="left" vertical="center" wrapText="1" indent="2"/>
    </xf>
    <xf numFmtId="165" fontId="7" fillId="0" borderId="11" xfId="0" applyNumberFormat="1" applyFont="1" applyBorder="1" applyAlignment="1">
      <alignment horizontal="right" vertical="center"/>
    </xf>
    <xf numFmtId="165" fontId="7" fillId="0" borderId="0" xfId="0" applyNumberFormat="1" applyFont="1" applyAlignment="1">
      <alignment horizontal="right" vertical="center"/>
    </xf>
    <xf numFmtId="0" fontId="12" fillId="0" borderId="6" xfId="0" applyFont="1" applyBorder="1" applyAlignment="1">
      <alignment horizontal="left" vertical="center" wrapText="1" indent="2"/>
    </xf>
    <xf numFmtId="165" fontId="7" fillId="0" borderId="6" xfId="0" applyNumberFormat="1" applyFont="1" applyBorder="1" applyAlignment="1">
      <alignment horizontal="right" vertical="center"/>
    </xf>
    <xf numFmtId="0" fontId="12" fillId="0" borderId="0" xfId="0" applyFont="1" applyAlignment="1">
      <alignment vertical="center" wrapText="1"/>
    </xf>
    <xf numFmtId="0" fontId="37" fillId="0" borderId="7" xfId="0" applyFont="1" applyBorder="1" applyAlignment="1">
      <alignment horizontal="left" vertical="center" wrapText="1"/>
    </xf>
    <xf numFmtId="0" fontId="39" fillId="0" borderId="0" xfId="0" applyFont="1" applyAlignment="1">
      <alignment horizontal="left" vertical="center" wrapText="1" indent="2"/>
    </xf>
    <xf numFmtId="0" fontId="45" fillId="0" borderId="6" xfId="0" applyFont="1" applyBorder="1" applyAlignment="1">
      <alignment horizontal="left" vertical="center" wrapText="1" indent="2"/>
    </xf>
    <xf numFmtId="0" fontId="4" fillId="0" borderId="0" xfId="0" applyFont="1" applyAlignment="1">
      <alignment horizontal="right"/>
    </xf>
    <xf numFmtId="0" fontId="11" fillId="0" borderId="0" xfId="0" applyFont="1"/>
    <xf numFmtId="0" fontId="15" fillId="4" borderId="6" xfId="0" applyFont="1" applyFill="1" applyBorder="1" applyAlignment="1">
      <alignment vertical="center" wrapText="1"/>
    </xf>
    <xf numFmtId="0" fontId="15" fillId="4" borderId="6" xfId="0" applyFont="1" applyFill="1" applyBorder="1" applyAlignment="1">
      <alignment horizontal="right" wrapText="1"/>
    </xf>
    <xf numFmtId="3" fontId="13" fillId="4" borderId="6" xfId="0" applyNumberFormat="1" applyFont="1" applyFill="1" applyBorder="1" applyAlignment="1">
      <alignment horizontal="right" vertical="center"/>
    </xf>
    <xf numFmtId="3" fontId="7" fillId="0" borderId="0" xfId="1" applyNumberFormat="1" applyFont="1" applyFill="1" applyBorder="1" applyAlignment="1" applyProtection="1">
      <alignment horizontal="right"/>
    </xf>
    <xf numFmtId="2" fontId="12" fillId="0" borderId="0" xfId="0" applyNumberFormat="1" applyFont="1"/>
    <xf numFmtId="2" fontId="0" fillId="0" borderId="0" xfId="0" applyNumberFormat="1"/>
    <xf numFmtId="3" fontId="7" fillId="0" borderId="6" xfId="1" applyNumberFormat="1" applyFont="1" applyFill="1" applyBorder="1" applyAlignment="1" applyProtection="1">
      <alignment horizontal="right"/>
    </xf>
    <xf numFmtId="169" fontId="12" fillId="0" borderId="0" xfId="1" applyNumberFormat="1" applyFont="1" applyAlignment="1" applyProtection="1">
      <alignment horizontal="right"/>
    </xf>
    <xf numFmtId="169" fontId="12" fillId="0" borderId="0" xfId="1" applyNumberFormat="1" applyFont="1" applyProtection="1"/>
    <xf numFmtId="0" fontId="5" fillId="0" borderId="0" xfId="3" applyFont="1"/>
    <xf numFmtId="0" fontId="7" fillId="0" borderId="0" xfId="0" applyFont="1" applyAlignment="1">
      <alignment horizontal="right"/>
    </xf>
    <xf numFmtId="0" fontId="6" fillId="2" borderId="12" xfId="0" applyFont="1" applyFill="1" applyBorder="1" applyAlignment="1">
      <alignment horizontal="left" vertical="center" wrapText="1"/>
    </xf>
    <xf numFmtId="0" fontId="6" fillId="2" borderId="10" xfId="0" applyFont="1" applyFill="1" applyBorder="1" applyAlignment="1">
      <alignment horizontal="right" vertical="center" wrapText="1"/>
    </xf>
    <xf numFmtId="0" fontId="6" fillId="2" borderId="14" xfId="0" applyFont="1" applyFill="1" applyBorder="1" applyAlignment="1">
      <alignment horizontal="right" vertical="center"/>
    </xf>
    <xf numFmtId="0" fontId="46" fillId="0" borderId="7" xfId="0" applyFont="1" applyBorder="1" applyAlignment="1">
      <alignment vertical="center" wrapText="1"/>
    </xf>
    <xf numFmtId="0" fontId="46" fillId="0" borderId="6" xfId="0" applyFont="1" applyBorder="1" applyAlignment="1">
      <alignment horizontal="right" vertical="center" wrapText="1"/>
    </xf>
    <xf numFmtId="3" fontId="19" fillId="0" borderId="6" xfId="0" applyNumberFormat="1" applyFont="1" applyBorder="1" applyAlignment="1">
      <alignment horizontal="right" vertical="center" wrapText="1"/>
    </xf>
    <xf numFmtId="3" fontId="19" fillId="0" borderId="7" xfId="0" applyNumberFormat="1" applyFont="1" applyBorder="1" applyAlignment="1">
      <alignment horizontal="right" vertical="center" wrapText="1"/>
    </xf>
    <xf numFmtId="0" fontId="12" fillId="0" borderId="7" xfId="0" applyFont="1" applyBorder="1" applyAlignment="1">
      <alignment horizontal="right" vertical="center" wrapText="1"/>
    </xf>
    <xf numFmtId="0" fontId="7" fillId="0" borderId="7" xfId="0" applyFont="1" applyBorder="1" applyAlignment="1">
      <alignment horizontal="right" vertical="center" wrapText="1"/>
    </xf>
    <xf numFmtId="3" fontId="7" fillId="0" borderId="0" xfId="0" applyNumberFormat="1" applyFont="1" applyAlignment="1">
      <alignment horizontal="right" vertical="center" wrapText="1"/>
    </xf>
    <xf numFmtId="0" fontId="44" fillId="0" borderId="0" xfId="0" applyFont="1" applyAlignment="1">
      <alignment horizontal="left" vertical="center" wrapText="1" indent="3"/>
    </xf>
    <xf numFmtId="0" fontId="46" fillId="0" borderId="7" xfId="0" applyFont="1" applyBorder="1" applyAlignment="1">
      <alignment horizontal="right" vertical="center" wrapText="1"/>
    </xf>
    <xf numFmtId="0" fontId="12" fillId="0" borderId="0" xfId="0" applyFont="1" applyAlignment="1">
      <alignment horizontal="left" vertical="center" indent="2"/>
    </xf>
    <xf numFmtId="0" fontId="12" fillId="0" borderId="6" xfId="0" applyFont="1" applyBorder="1" applyAlignment="1">
      <alignment horizontal="left" vertical="center" indent="2"/>
    </xf>
    <xf numFmtId="0" fontId="24" fillId="0" borderId="0" xfId="0" applyFont="1" applyAlignment="1">
      <alignment horizontal="right" vertical="center" wrapText="1"/>
    </xf>
    <xf numFmtId="3" fontId="24" fillId="0" borderId="0" xfId="0" applyNumberFormat="1" applyFont="1" applyAlignment="1">
      <alignment horizontal="right" vertical="center" wrapText="1"/>
    </xf>
    <xf numFmtId="3" fontId="23" fillId="0" borderId="6" xfId="0" applyNumberFormat="1" applyFont="1" applyBorder="1" applyAlignment="1">
      <alignment horizontal="right" vertical="center" wrapText="1"/>
    </xf>
    <xf numFmtId="3" fontId="24" fillId="0" borderId="6" xfId="0" applyNumberFormat="1" applyFont="1" applyBorder="1" applyAlignment="1">
      <alignment horizontal="right" vertical="center" wrapText="1"/>
    </xf>
    <xf numFmtId="3" fontId="23" fillId="0" borderId="7" xfId="0" applyNumberFormat="1" applyFont="1" applyBorder="1" applyAlignment="1">
      <alignment horizontal="right" vertical="center" wrapText="1"/>
    </xf>
    <xf numFmtId="0" fontId="24" fillId="0" borderId="6" xfId="0" applyFont="1" applyBorder="1" applyAlignment="1">
      <alignment horizontal="right" vertical="center" wrapText="1"/>
    </xf>
    <xf numFmtId="0" fontId="23" fillId="0" borderId="7" xfId="0" applyFont="1" applyBorder="1" applyAlignment="1">
      <alignment horizontal="right" vertical="center" wrapText="1"/>
    </xf>
    <xf numFmtId="0" fontId="49" fillId="0" borderId="0" xfId="0" applyFont="1"/>
    <xf numFmtId="0" fontId="49" fillId="0" borderId="0" xfId="0" applyFont="1" applyAlignment="1">
      <alignment vertical="center"/>
    </xf>
    <xf numFmtId="0" fontId="49" fillId="0" borderId="0" xfId="0" applyFont="1" applyAlignment="1">
      <alignment horizontal="right" vertical="center"/>
    </xf>
    <xf numFmtId="0" fontId="3" fillId="0" borderId="0" xfId="0" applyFont="1" applyAlignment="1">
      <alignment horizontal="right" vertical="center"/>
    </xf>
    <xf numFmtId="0" fontId="15" fillId="0" borderId="0" xfId="0" applyFont="1" applyAlignment="1">
      <alignment horizontal="right" vertical="center" wrapText="1"/>
    </xf>
    <xf numFmtId="0" fontId="15" fillId="0" borderId="0" xfId="0" applyFont="1" applyAlignment="1">
      <alignment horizontal="right" vertical="center"/>
    </xf>
    <xf numFmtId="0" fontId="12" fillId="0" borderId="0" xfId="0" applyFont="1" applyAlignment="1">
      <alignment horizontal="left" vertical="center" wrapText="1"/>
    </xf>
    <xf numFmtId="0" fontId="6" fillId="2" borderId="10" xfId="0" applyFont="1" applyFill="1" applyBorder="1" applyAlignment="1">
      <alignment vertical="center" wrapText="1"/>
    </xf>
    <xf numFmtId="0" fontId="6" fillId="2" borderId="14" xfId="0" applyFont="1" applyFill="1" applyBorder="1" applyAlignment="1">
      <alignment horizontal="right" vertical="center" wrapText="1"/>
    </xf>
    <xf numFmtId="0" fontId="6" fillId="0" borderId="0" xfId="0" applyFont="1" applyAlignment="1">
      <alignment horizontal="center" vertical="center"/>
    </xf>
    <xf numFmtId="0" fontId="15" fillId="0" borderId="16" xfId="0" applyFont="1" applyBorder="1" applyAlignment="1">
      <alignment vertical="center" wrapText="1"/>
    </xf>
    <xf numFmtId="0" fontId="15" fillId="0" borderId="16" xfId="0" applyFont="1" applyBorder="1" applyAlignment="1">
      <alignment horizontal="right" vertical="center" wrapText="1"/>
    </xf>
    <xf numFmtId="3" fontId="16" fillId="0" borderId="16" xfId="1" applyNumberFormat="1" applyFont="1" applyFill="1" applyBorder="1" applyAlignment="1" applyProtection="1">
      <alignment horizontal="right" vertical="center"/>
    </xf>
    <xf numFmtId="169" fontId="7" fillId="0" borderId="7" xfId="1" applyNumberFormat="1" applyFont="1" applyFill="1" applyBorder="1" applyAlignment="1" applyProtection="1">
      <alignment horizontal="right" vertical="center" wrapText="1"/>
    </xf>
    <xf numFmtId="169" fontId="7" fillId="0" borderId="7" xfId="1" applyNumberFormat="1" applyFont="1" applyBorder="1" applyAlignment="1" applyProtection="1">
      <alignment horizontal="right" vertical="center" wrapText="1"/>
    </xf>
    <xf numFmtId="0" fontId="20" fillId="0" borderId="0" xfId="0" applyFont="1" applyAlignment="1">
      <alignment horizontal="left" vertical="center" wrapText="1" indent="3"/>
    </xf>
    <xf numFmtId="0" fontId="7" fillId="0" borderId="11" xfId="0" applyFont="1" applyBorder="1" applyAlignment="1">
      <alignment horizontal="right" vertical="center" wrapText="1"/>
    </xf>
    <xf numFmtId="3" fontId="17" fillId="0" borderId="0" xfId="1" applyNumberFormat="1" applyFont="1" applyFill="1" applyBorder="1" applyAlignment="1" applyProtection="1">
      <alignment horizontal="right" vertical="center"/>
    </xf>
    <xf numFmtId="0" fontId="50" fillId="0" borderId="0" xfId="0" applyFont="1" applyAlignment="1">
      <alignment horizontal="left" vertical="center" wrapText="1" indent="3"/>
    </xf>
    <xf numFmtId="0" fontId="20" fillId="0" borderId="6" xfId="0" applyFont="1" applyBorder="1" applyAlignment="1">
      <alignment horizontal="left" vertical="center" wrapText="1" indent="3"/>
    </xf>
    <xf numFmtId="3" fontId="17" fillId="0" borderId="6" xfId="1" applyNumberFormat="1" applyFont="1" applyFill="1" applyBorder="1" applyAlignment="1" applyProtection="1">
      <alignment horizontal="right" vertical="center"/>
    </xf>
    <xf numFmtId="0" fontId="15" fillId="0" borderId="17" xfId="0" applyFont="1" applyBorder="1" applyAlignment="1">
      <alignment vertical="center" wrapText="1"/>
    </xf>
    <xf numFmtId="3" fontId="16" fillId="0" borderId="17" xfId="1" applyNumberFormat="1" applyFont="1" applyFill="1" applyBorder="1" applyAlignment="1" applyProtection="1">
      <alignment horizontal="right" vertical="center"/>
    </xf>
    <xf numFmtId="0" fontId="15" fillId="0" borderId="7" xfId="0" applyFont="1" applyBorder="1" applyAlignment="1">
      <alignment horizontal="left" vertical="center" indent="2"/>
    </xf>
    <xf numFmtId="0" fontId="15" fillId="0" borderId="7" xfId="0" applyFont="1" applyBorder="1" applyAlignment="1">
      <alignment horizontal="right" vertical="center"/>
    </xf>
    <xf numFmtId="167" fontId="7" fillId="0" borderId="7" xfId="0" applyNumberFormat="1" applyFont="1" applyBorder="1" applyAlignment="1">
      <alignment horizontal="right" vertical="center"/>
    </xf>
    <xf numFmtId="0" fontId="15" fillId="0" borderId="7" xfId="0" applyFont="1" applyBorder="1" applyAlignment="1">
      <alignment horizontal="left" vertical="center" wrapText="1" indent="3"/>
    </xf>
    <xf numFmtId="3" fontId="16" fillId="0" borderId="7" xfId="1" applyNumberFormat="1" applyFont="1" applyFill="1" applyBorder="1" applyAlignment="1" applyProtection="1">
      <alignment horizontal="right" vertical="center"/>
    </xf>
    <xf numFmtId="0" fontId="15" fillId="0" borderId="7" xfId="0" applyFont="1" applyBorder="1" applyAlignment="1">
      <alignment horizontal="left" vertical="center" wrapText="1" indent="4"/>
    </xf>
    <xf numFmtId="0" fontId="20" fillId="0" borderId="0" xfId="0" applyFont="1" applyAlignment="1">
      <alignment horizontal="left" vertical="center" wrapText="1" indent="5"/>
    </xf>
    <xf numFmtId="0" fontId="50" fillId="0" borderId="0" xfId="0" applyFont="1" applyAlignment="1">
      <alignment horizontal="left" vertical="center" wrapText="1" indent="5"/>
    </xf>
    <xf numFmtId="0" fontId="20" fillId="0" borderId="6" xfId="0" applyFont="1" applyBorder="1" applyAlignment="1">
      <alignment horizontal="left" vertical="center" wrapText="1" indent="5"/>
    </xf>
    <xf numFmtId="0" fontId="51" fillId="0" borderId="0" xfId="0" applyFont="1" applyAlignment="1">
      <alignment vertical="center"/>
    </xf>
    <xf numFmtId="0" fontId="7" fillId="0" borderId="0" xfId="0" applyFont="1" applyAlignment="1">
      <alignment horizontal="right" vertical="center"/>
    </xf>
    <xf numFmtId="0" fontId="15" fillId="0" borderId="15" xfId="0" applyFont="1" applyBorder="1" applyAlignment="1">
      <alignment vertical="center" wrapText="1"/>
    </xf>
    <xf numFmtId="0" fontId="15" fillId="0" borderId="6" xfId="0" applyFont="1" applyBorder="1" applyAlignment="1">
      <alignment horizontal="right" vertical="center"/>
    </xf>
    <xf numFmtId="0" fontId="15" fillId="0" borderId="6" xfId="0" applyFont="1" applyBorder="1" applyAlignment="1">
      <alignment horizontal="left" vertical="center" wrapText="1" indent="3"/>
    </xf>
    <xf numFmtId="3" fontId="16" fillId="0" borderId="6" xfId="1" applyNumberFormat="1" applyFont="1" applyFill="1" applyBorder="1" applyAlignment="1" applyProtection="1">
      <alignment horizontal="right" vertical="center"/>
    </xf>
    <xf numFmtId="0" fontId="15" fillId="0" borderId="0" xfId="0" applyFont="1" applyAlignment="1">
      <alignment vertical="center" wrapText="1"/>
    </xf>
    <xf numFmtId="169" fontId="13" fillId="0" borderId="0" xfId="1" applyNumberFormat="1" applyFont="1" applyFill="1" applyBorder="1" applyAlignment="1" applyProtection="1">
      <alignment horizontal="right" vertical="center" wrapText="1"/>
    </xf>
    <xf numFmtId="0" fontId="37" fillId="0" borderId="11" xfId="0" applyFont="1" applyBorder="1" applyAlignment="1">
      <alignment horizontal="left" vertical="center" wrapText="1" indent="2"/>
    </xf>
    <xf numFmtId="169" fontId="7" fillId="0" borderId="11" xfId="0" applyNumberFormat="1" applyFont="1" applyBorder="1" applyAlignment="1">
      <alignment horizontal="right" vertical="center"/>
    </xf>
    <xf numFmtId="0" fontId="50" fillId="0" borderId="11" xfId="0" applyFont="1" applyBorder="1" applyAlignment="1">
      <alignment horizontal="left" vertical="center" wrapText="1" indent="3"/>
    </xf>
    <xf numFmtId="3" fontId="17" fillId="0" borderId="11" xfId="1" applyNumberFormat="1" applyFont="1" applyFill="1" applyBorder="1" applyAlignment="1" applyProtection="1">
      <alignment horizontal="right" vertical="center"/>
    </xf>
    <xf numFmtId="0" fontId="50" fillId="0" borderId="6" xfId="0" applyFont="1" applyBorder="1" applyAlignment="1">
      <alignment horizontal="left" vertical="center" wrapText="1" indent="3"/>
    </xf>
    <xf numFmtId="0" fontId="37" fillId="0" borderId="0" xfId="0" applyFont="1" applyAlignment="1">
      <alignment horizontal="left" vertical="center" wrapText="1" indent="2"/>
    </xf>
    <xf numFmtId="169" fontId="7" fillId="0" borderId="0" xfId="1" applyNumberFormat="1" applyFont="1" applyBorder="1" applyAlignment="1" applyProtection="1">
      <alignment horizontal="right" vertical="center" wrapText="1"/>
    </xf>
    <xf numFmtId="0" fontId="52" fillId="0" borderId="6" xfId="0" applyFont="1" applyBorder="1" applyAlignment="1">
      <alignment horizontal="left" vertical="center" wrapText="1"/>
    </xf>
    <xf numFmtId="0" fontId="53" fillId="0" borderId="6" xfId="0" applyFont="1" applyBorder="1" applyAlignment="1">
      <alignment horizontal="right" vertical="center" wrapText="1"/>
    </xf>
    <xf numFmtId="169" fontId="7" fillId="0" borderId="6" xfId="1" applyNumberFormat="1" applyFont="1" applyBorder="1" applyAlignment="1" applyProtection="1">
      <alignment horizontal="right" vertical="center" wrapText="1"/>
    </xf>
    <xf numFmtId="169" fontId="7" fillId="0" borderId="6" xfId="1" applyNumberFormat="1" applyFont="1" applyFill="1" applyBorder="1" applyAlignment="1" applyProtection="1">
      <alignment horizontal="right" vertical="center" wrapText="1"/>
    </xf>
    <xf numFmtId="0" fontId="53" fillId="0" borderId="0" xfId="0" applyFont="1" applyAlignment="1">
      <alignment horizontal="left" vertical="center" wrapText="1"/>
    </xf>
    <xf numFmtId="0" fontId="53" fillId="0" borderId="0" xfId="0" applyFont="1" applyAlignment="1">
      <alignment horizontal="right" vertical="center" wrapText="1"/>
    </xf>
    <xf numFmtId="169" fontId="39" fillId="0" borderId="0" xfId="1" applyNumberFormat="1" applyFont="1" applyBorder="1" applyAlignment="1" applyProtection="1">
      <alignment horizontal="right" vertical="center" wrapText="1"/>
    </xf>
    <xf numFmtId="0" fontId="6" fillId="2" borderId="10" xfId="0" applyFont="1" applyFill="1" applyBorder="1" applyAlignment="1">
      <alignment horizontal="left" vertical="center" wrapText="1"/>
    </xf>
    <xf numFmtId="0" fontId="6" fillId="2" borderId="2" xfId="0" applyFont="1" applyFill="1" applyBorder="1" applyAlignment="1">
      <alignment horizontal="right" vertical="center" wrapText="1"/>
    </xf>
    <xf numFmtId="167" fontId="15" fillId="0" borderId="11" xfId="0" applyNumberFormat="1" applyFont="1" applyBorder="1" applyAlignment="1">
      <alignment vertical="center"/>
    </xf>
    <xf numFmtId="167" fontId="15" fillId="0" borderId="7" xfId="0" applyNumberFormat="1" applyFont="1" applyBorder="1" applyAlignment="1">
      <alignment horizontal="right" vertical="center"/>
    </xf>
    <xf numFmtId="0" fontId="20" fillId="0" borderId="11" xfId="0" applyFont="1" applyBorder="1" applyAlignment="1">
      <alignment horizontal="left" vertical="center" wrapText="1" indent="2"/>
    </xf>
    <xf numFmtId="0" fontId="54" fillId="0" borderId="0" xfId="0" applyFont="1" applyAlignment="1">
      <alignment horizontal="left" vertical="center" wrapText="1" indent="2"/>
    </xf>
    <xf numFmtId="0" fontId="7" fillId="0" borderId="6" xfId="0" applyFont="1" applyBorder="1" applyAlignment="1">
      <alignment horizontal="left" vertical="center" wrapText="1" indent="2"/>
    </xf>
    <xf numFmtId="0" fontId="50" fillId="0" borderId="11" xfId="0" applyFont="1" applyBorder="1" applyAlignment="1">
      <alignment horizontal="left" vertical="center" wrapText="1" indent="2"/>
    </xf>
    <xf numFmtId="0" fontId="50" fillId="0" borderId="6" xfId="0" applyFont="1" applyBorder="1" applyAlignment="1">
      <alignment horizontal="left" vertical="center" wrapText="1" indent="2"/>
    </xf>
    <xf numFmtId="0" fontId="46" fillId="0" borderId="6" xfId="0" applyFont="1" applyBorder="1" applyAlignment="1">
      <alignment horizontal="left" vertical="center" wrapText="1"/>
    </xf>
    <xf numFmtId="3" fontId="37" fillId="0" borderId="6" xfId="1" applyNumberFormat="1" applyFont="1" applyFill="1" applyBorder="1" applyAlignment="1" applyProtection="1">
      <alignment horizontal="right" vertical="center"/>
    </xf>
    <xf numFmtId="0" fontId="50" fillId="0" borderId="0" xfId="0" applyFont="1" applyAlignment="1">
      <alignment horizontal="left" vertical="center" wrapText="1" indent="2"/>
    </xf>
    <xf numFmtId="0" fontId="52" fillId="0" borderId="0" xfId="0" applyFont="1" applyAlignment="1">
      <alignment horizontal="left" vertical="center" wrapText="1"/>
    </xf>
    <xf numFmtId="169" fontId="17" fillId="0" borderId="0" xfId="1" applyNumberFormat="1" applyFont="1" applyBorder="1" applyAlignment="1" applyProtection="1">
      <alignment horizontal="right" vertical="center" wrapText="1"/>
    </xf>
    <xf numFmtId="169" fontId="17" fillId="0" borderId="0" xfId="1" applyNumberFormat="1" applyFont="1" applyFill="1" applyBorder="1" applyAlignment="1" applyProtection="1">
      <alignment horizontal="right" vertical="center" wrapText="1"/>
    </xf>
    <xf numFmtId="0" fontId="46" fillId="0" borderId="16" xfId="0" applyFont="1" applyBorder="1" applyAlignment="1">
      <alignment horizontal="left" vertical="center" wrapText="1"/>
    </xf>
    <xf numFmtId="0" fontId="46" fillId="0" borderId="16" xfId="0" applyFont="1" applyBorder="1" applyAlignment="1">
      <alignment horizontal="right" vertical="center" wrapText="1"/>
    </xf>
    <xf numFmtId="3" fontId="37" fillId="0" borderId="16" xfId="1" applyNumberFormat="1" applyFont="1" applyFill="1" applyBorder="1" applyAlignment="1" applyProtection="1">
      <alignment horizontal="right" vertical="center"/>
    </xf>
    <xf numFmtId="0" fontId="19" fillId="0" borderId="6" xfId="0" applyFont="1" applyBorder="1" applyAlignment="1">
      <alignment horizontal="left" vertical="center" wrapText="1"/>
    </xf>
    <xf numFmtId="0" fontId="19" fillId="0" borderId="6" xfId="0" applyFont="1" applyBorder="1" applyAlignment="1">
      <alignment horizontal="right" vertical="center" wrapText="1"/>
    </xf>
    <xf numFmtId="169" fontId="55" fillId="0" borderId="7" xfId="1" applyNumberFormat="1" applyFont="1" applyFill="1" applyBorder="1" applyAlignment="1" applyProtection="1">
      <alignment horizontal="right" vertical="center" wrapText="1"/>
    </xf>
    <xf numFmtId="169" fontId="55" fillId="0" borderId="7" xfId="1" applyNumberFormat="1" applyFont="1" applyBorder="1" applyAlignment="1" applyProtection="1">
      <alignment horizontal="right" vertical="center" wrapText="1"/>
    </xf>
    <xf numFmtId="0" fontId="24" fillId="3" borderId="0" xfId="0" applyFont="1" applyFill="1" applyAlignment="1">
      <alignment vertical="center" wrapText="1"/>
    </xf>
    <xf numFmtId="0" fontId="6" fillId="2" borderId="18" xfId="0" applyFont="1" applyFill="1" applyBorder="1" applyAlignment="1">
      <alignment horizontal="right" vertical="center"/>
    </xf>
    <xf numFmtId="169" fontId="13" fillId="0" borderId="0" xfId="1" applyNumberFormat="1" applyFont="1" applyFill="1" applyBorder="1" applyAlignment="1" applyProtection="1">
      <alignment vertical="center" wrapText="1"/>
    </xf>
    <xf numFmtId="9" fontId="24" fillId="3" borderId="0" xfId="0" applyNumberFormat="1" applyFont="1" applyFill="1" applyAlignment="1">
      <alignment horizontal="right" vertical="center" wrapText="1"/>
    </xf>
    <xf numFmtId="0" fontId="10" fillId="0" borderId="0" xfId="0" applyFont="1" applyAlignment="1">
      <alignment wrapText="1"/>
    </xf>
    <xf numFmtId="0" fontId="10" fillId="0" borderId="0" xfId="0" applyFont="1" applyAlignment="1">
      <alignment horizontal="right" vertical="center"/>
    </xf>
    <xf numFmtId="0" fontId="10" fillId="0" borderId="0" xfId="0" applyFont="1" applyAlignment="1">
      <alignment horizontal="right"/>
    </xf>
    <xf numFmtId="0" fontId="7" fillId="0" borderId="0" xfId="0" applyFont="1" applyAlignment="1">
      <alignment wrapText="1"/>
    </xf>
    <xf numFmtId="0" fontId="5" fillId="0" borderId="0" xfId="3" applyFont="1" applyAlignment="1" applyProtection="1">
      <alignment vertical="center" wrapText="1"/>
    </xf>
    <xf numFmtId="0" fontId="11" fillId="0" borderId="0" xfId="0" applyFont="1" applyAlignment="1">
      <alignment horizontal="right" vertical="center" wrapText="1"/>
    </xf>
    <xf numFmtId="0" fontId="11" fillId="0" borderId="0" xfId="0" applyFont="1" applyAlignment="1">
      <alignment horizontal="right" wrapText="1"/>
    </xf>
    <xf numFmtId="0" fontId="11" fillId="0" borderId="0" xfId="0" applyFont="1" applyAlignment="1">
      <alignment horizontal="right" vertical="center"/>
    </xf>
    <xf numFmtId="0" fontId="12" fillId="0" borderId="1" xfId="0" applyFont="1" applyBorder="1" applyAlignment="1">
      <alignment vertical="top" wrapText="1"/>
    </xf>
    <xf numFmtId="0" fontId="12" fillId="0" borderId="12" xfId="0" applyFont="1" applyBorder="1" applyAlignment="1">
      <alignment horizontal="right" wrapText="1"/>
    </xf>
    <xf numFmtId="0" fontId="12" fillId="0" borderId="19" xfId="0" applyFont="1" applyBorder="1" applyAlignment="1">
      <alignment wrapText="1"/>
    </xf>
    <xf numFmtId="0" fontId="12" fillId="0" borderId="20" xfId="0" applyFont="1" applyBorder="1" applyAlignment="1">
      <alignment horizontal="right"/>
    </xf>
    <xf numFmtId="0" fontId="6" fillId="2" borderId="10" xfId="0" applyFont="1" applyFill="1" applyBorder="1" applyAlignment="1">
      <alignment horizontal="left" wrapText="1"/>
    </xf>
    <xf numFmtId="0" fontId="15" fillId="0" borderId="16" xfId="0" applyFont="1" applyBorder="1" applyAlignment="1">
      <alignment wrapText="1"/>
    </xf>
    <xf numFmtId="3" fontId="16" fillId="0" borderId="16" xfId="1" applyNumberFormat="1" applyFont="1" applyBorder="1" applyAlignment="1" applyProtection="1">
      <alignment horizontal="right" vertical="center"/>
    </xf>
    <xf numFmtId="0" fontId="54" fillId="0" borderId="21" xfId="0" applyFont="1" applyBorder="1" applyAlignment="1">
      <alignment horizontal="left" vertical="center" wrapText="1"/>
    </xf>
    <xf numFmtId="3" fontId="17" fillId="0" borderId="11" xfId="1" applyNumberFormat="1" applyFont="1" applyBorder="1" applyAlignment="1" applyProtection="1">
      <alignment horizontal="right" vertical="center"/>
    </xf>
    <xf numFmtId="0" fontId="54" fillId="0" borderId="22" xfId="0" applyFont="1" applyBorder="1" applyAlignment="1">
      <alignment horizontal="left" vertical="center" wrapText="1"/>
    </xf>
    <xf numFmtId="3" fontId="17" fillId="0" borderId="16" xfId="1" applyNumberFormat="1" applyFont="1" applyFill="1" applyBorder="1" applyAlignment="1" applyProtection="1">
      <alignment horizontal="right" vertical="center"/>
    </xf>
    <xf numFmtId="0" fontId="54" fillId="0" borderId="0" xfId="0" applyFont="1" applyAlignment="1">
      <alignment horizontal="left" vertical="center" wrapText="1"/>
    </xf>
    <xf numFmtId="3" fontId="17" fillId="0" borderId="0" xfId="1" applyNumberFormat="1" applyFont="1" applyAlignment="1" applyProtection="1">
      <alignment horizontal="right" vertical="center"/>
    </xf>
    <xf numFmtId="0" fontId="54" fillId="0" borderId="6" xfId="0" applyFont="1" applyBorder="1" applyAlignment="1">
      <alignment horizontal="left" vertical="center" wrapText="1"/>
    </xf>
    <xf numFmtId="0" fontId="12" fillId="0" borderId="0" xfId="0" applyFont="1" applyAlignment="1">
      <alignment wrapText="1"/>
    </xf>
    <xf numFmtId="0" fontId="15" fillId="0" borderId="15" xfId="0" applyFont="1" applyBorder="1" applyAlignment="1">
      <alignment wrapText="1"/>
    </xf>
    <xf numFmtId="169" fontId="39" fillId="0" borderId="7" xfId="1" applyNumberFormat="1" applyFont="1" applyBorder="1" applyAlignment="1" applyProtection="1">
      <alignment horizontal="right" vertical="center" wrapText="1"/>
    </xf>
    <xf numFmtId="0" fontId="46" fillId="0" borderId="11" xfId="0" applyFont="1" applyBorder="1" applyAlignment="1">
      <alignment horizontal="left" vertical="center" wrapText="1"/>
    </xf>
    <xf numFmtId="3" fontId="16" fillId="0" borderId="11" xfId="1" applyNumberFormat="1" applyFont="1" applyFill="1" applyBorder="1" applyAlignment="1" applyProtection="1">
      <alignment horizontal="right" vertical="center"/>
    </xf>
    <xf numFmtId="0" fontId="46" fillId="0" borderId="0" xfId="0" applyFont="1" applyAlignment="1">
      <alignment horizontal="left" vertical="center" wrapText="1"/>
    </xf>
    <xf numFmtId="3" fontId="16" fillId="0" borderId="0" xfId="1" applyNumberFormat="1" applyFont="1" applyFill="1" applyBorder="1" applyAlignment="1" applyProtection="1">
      <alignment horizontal="right" vertical="center"/>
    </xf>
    <xf numFmtId="0" fontId="50" fillId="0" borderId="0" xfId="0" applyFont="1" applyAlignment="1">
      <alignment horizontal="left" vertical="center" wrapText="1"/>
    </xf>
    <xf numFmtId="0" fontId="50" fillId="0" borderId="6" xfId="0" applyFont="1" applyBorder="1" applyAlignment="1">
      <alignment horizontal="left" vertical="center" wrapText="1"/>
    </xf>
    <xf numFmtId="0" fontId="6" fillId="2" borderId="14" xfId="0" applyFont="1" applyFill="1" applyBorder="1" applyAlignment="1">
      <alignment horizontal="left" wrapText="1"/>
    </xf>
    <xf numFmtId="0" fontId="15" fillId="0" borderId="6" xfId="0" applyFont="1" applyBorder="1" applyAlignment="1">
      <alignment wrapText="1"/>
    </xf>
    <xf numFmtId="0" fontId="15" fillId="0" borderId="0" xfId="0" applyFont="1" applyAlignment="1">
      <alignment wrapText="1"/>
    </xf>
    <xf numFmtId="0" fontId="15" fillId="0" borderId="5" xfId="0" applyFont="1" applyBorder="1" applyAlignment="1">
      <alignment wrapText="1"/>
    </xf>
    <xf numFmtId="0" fontId="15" fillId="0" borderId="5" xfId="0" applyFont="1" applyBorder="1" applyAlignment="1">
      <alignment vertical="center" wrapText="1"/>
    </xf>
    <xf numFmtId="3" fontId="17" fillId="0" borderId="17" xfId="1" applyNumberFormat="1" applyFont="1" applyFill="1" applyBorder="1" applyAlignment="1" applyProtection="1">
      <alignment horizontal="right" vertical="center"/>
    </xf>
    <xf numFmtId="167" fontId="12" fillId="0" borderId="0" xfId="0" applyNumberFormat="1" applyFont="1" applyAlignment="1">
      <alignment horizontal="right"/>
    </xf>
    <xf numFmtId="0" fontId="20" fillId="0" borderId="0" xfId="0" applyFont="1" applyAlignment="1">
      <alignment horizontal="left" vertical="center" wrapText="1"/>
    </xf>
    <xf numFmtId="0" fontId="20" fillId="0" borderId="6" xfId="0" applyFont="1" applyBorder="1" applyAlignment="1">
      <alignment horizontal="left" vertical="center" wrapText="1"/>
    </xf>
    <xf numFmtId="0" fontId="6" fillId="2" borderId="2" xfId="0" applyFont="1" applyFill="1" applyBorder="1" applyAlignment="1">
      <alignment vertical="center" wrapText="1"/>
    </xf>
    <xf numFmtId="3" fontId="22" fillId="0" borderId="0" xfId="1" applyNumberFormat="1" applyFont="1" applyFill="1" applyBorder="1" applyAlignment="1" applyProtection="1">
      <alignment horizontal="right" vertical="center"/>
    </xf>
    <xf numFmtId="3" fontId="48" fillId="0" borderId="0" xfId="1" applyNumberFormat="1" applyFont="1" applyFill="1" applyBorder="1" applyAlignment="1" applyProtection="1">
      <alignment horizontal="right" vertical="center"/>
    </xf>
    <xf numFmtId="0" fontId="55" fillId="0" borderId="0" xfId="0" applyFont="1" applyAlignment="1">
      <alignment horizontal="right" vertical="center"/>
    </xf>
    <xf numFmtId="3" fontId="48" fillId="0" borderId="6" xfId="1" applyNumberFormat="1" applyFont="1" applyFill="1" applyBorder="1" applyAlignment="1" applyProtection="1">
      <alignment horizontal="right" vertical="center"/>
    </xf>
    <xf numFmtId="3" fontId="22" fillId="0" borderId="6" xfId="1" applyNumberFormat="1" applyFont="1" applyFill="1" applyBorder="1" applyAlignment="1" applyProtection="1">
      <alignment horizontal="right" vertical="center"/>
    </xf>
    <xf numFmtId="1" fontId="17" fillId="0" borderId="0" xfId="1" applyNumberFormat="1" applyFont="1" applyFill="1" applyBorder="1" applyAlignment="1" applyProtection="1">
      <alignment vertical="center"/>
    </xf>
    <xf numFmtId="0" fontId="46" fillId="0" borderId="6" xfId="0" applyFont="1" applyBorder="1" applyAlignment="1">
      <alignment vertical="center" wrapText="1"/>
    </xf>
    <xf numFmtId="3" fontId="46" fillId="0" borderId="6" xfId="0" applyNumberFormat="1" applyFont="1" applyBorder="1" applyAlignment="1">
      <alignment horizontal="right" vertical="center" wrapText="1"/>
    </xf>
    <xf numFmtId="0" fontId="54" fillId="0" borderId="0" xfId="0" applyFont="1" applyAlignment="1">
      <alignment horizontal="left" vertical="center" wrapText="1" indent="3"/>
    </xf>
    <xf numFmtId="0" fontId="46" fillId="0" borderId="4" xfId="0" applyFont="1" applyBorder="1" applyAlignment="1">
      <alignment vertical="center" wrapText="1"/>
    </xf>
    <xf numFmtId="0" fontId="46" fillId="0" borderId="4" xfId="0" applyFont="1" applyBorder="1" applyAlignment="1">
      <alignment horizontal="right" vertical="center" wrapText="1"/>
    </xf>
    <xf numFmtId="0" fontId="7" fillId="0" borderId="7" xfId="0" applyFont="1" applyBorder="1" applyAlignment="1">
      <alignment horizontal="left" vertical="center" wrapText="1" indent="2"/>
    </xf>
    <xf numFmtId="0" fontId="7" fillId="0" borderId="5" xfId="0" applyFont="1" applyBorder="1" applyAlignment="1">
      <alignment horizontal="left" vertical="center" wrapText="1" indent="3"/>
    </xf>
    <xf numFmtId="0" fontId="7" fillId="0" borderId="5" xfId="0" applyFont="1" applyBorder="1" applyAlignment="1">
      <alignment horizontal="right" vertical="center" wrapText="1"/>
    </xf>
    <xf numFmtId="0" fontId="12" fillId="0" borderId="0" xfId="0" applyFont="1" applyAlignment="1">
      <alignment horizontal="left" vertical="center" wrapText="1" indent="1"/>
    </xf>
    <xf numFmtId="0" fontId="54" fillId="0" borderId="6" xfId="0" applyFont="1" applyBorder="1" applyAlignment="1">
      <alignment horizontal="left" vertical="center" wrapText="1" indent="3"/>
    </xf>
    <xf numFmtId="0" fontId="49" fillId="0" borderId="0" xfId="0" applyFont="1" applyAlignment="1">
      <alignment horizontal="right" vertical="center" wrapText="1"/>
    </xf>
    <xf numFmtId="0" fontId="3" fillId="0" borderId="0" xfId="0" applyFont="1" applyAlignment="1">
      <alignment horizontal="right" vertical="center" wrapText="1"/>
    </xf>
    <xf numFmtId="0" fontId="3" fillId="0" borderId="0" xfId="0" applyFont="1" applyAlignment="1">
      <alignment vertical="center" wrapText="1"/>
    </xf>
    <xf numFmtId="0" fontId="6" fillId="2" borderId="2" xfId="0" applyFont="1" applyFill="1" applyBorder="1" applyAlignment="1">
      <alignment horizontal="left" vertical="center" wrapText="1"/>
    </xf>
    <xf numFmtId="0" fontId="6" fillId="0" borderId="7" xfId="0" applyFont="1" applyBorder="1" applyAlignment="1">
      <alignment horizontal="right" vertical="center" wrapText="1"/>
    </xf>
    <xf numFmtId="0" fontId="20" fillId="0" borderId="6" xfId="0" applyFont="1" applyBorder="1" applyAlignment="1">
      <alignment horizontal="right" vertical="center" wrapText="1"/>
    </xf>
    <xf numFmtId="3" fontId="7" fillId="0" borderId="6" xfId="0" applyNumberFormat="1" applyFont="1" applyBorder="1" applyAlignment="1">
      <alignment horizontal="right" vertical="center" wrapText="1"/>
    </xf>
    <xf numFmtId="3" fontId="12" fillId="0" borderId="0" xfId="0" applyNumberFormat="1" applyFont="1" applyAlignment="1">
      <alignment horizontal="right" vertical="center" wrapText="1"/>
    </xf>
    <xf numFmtId="0" fontId="6" fillId="0" borderId="0" xfId="0" applyFont="1" applyAlignment="1">
      <alignment horizontal="right" vertical="center" wrapText="1"/>
    </xf>
    <xf numFmtId="0" fontId="7" fillId="0" borderId="3" xfId="0" applyFont="1" applyBorder="1" applyAlignment="1">
      <alignment horizontal="right" vertical="center"/>
    </xf>
    <xf numFmtId="0" fontId="20" fillId="0" borderId="0" xfId="0" applyFont="1" applyAlignment="1">
      <alignment horizontal="right" vertical="center" wrapText="1"/>
    </xf>
    <xf numFmtId="2" fontId="7" fillId="0" borderId="0" xfId="0" applyNumberFormat="1" applyFont="1" applyAlignment="1">
      <alignment horizontal="right" vertical="center"/>
    </xf>
    <xf numFmtId="0" fontId="51" fillId="0" borderId="0" xfId="0" applyFont="1" applyAlignment="1">
      <alignment horizontal="left" wrapText="1"/>
    </xf>
    <xf numFmtId="0" fontId="44" fillId="0" borderId="0" xfId="0" applyFont="1" applyAlignment="1">
      <alignment horizontal="left" wrapText="1"/>
    </xf>
    <xf numFmtId="0" fontId="44" fillId="0" borderId="0" xfId="0" applyFont="1" applyAlignment="1">
      <alignment horizontal="right" vertical="center" wrapText="1"/>
    </xf>
    <xf numFmtId="0" fontId="20" fillId="0" borderId="11" xfId="0" applyFont="1" applyBorder="1" applyAlignment="1">
      <alignment horizontal="left" vertical="center" wrapText="1"/>
    </xf>
    <xf numFmtId="0" fontId="20" fillId="0" borderId="11" xfId="0" applyFont="1" applyBorder="1" applyAlignment="1">
      <alignment horizontal="right" vertical="center" wrapText="1"/>
    </xf>
    <xf numFmtId="1" fontId="7" fillId="0" borderId="11" xfId="0" applyNumberFormat="1" applyFont="1" applyBorder="1" applyAlignment="1">
      <alignment horizontal="right" vertical="center"/>
    </xf>
    <xf numFmtId="2" fontId="7" fillId="0" borderId="6" xfId="0" applyNumberFormat="1" applyFont="1" applyBorder="1" applyAlignment="1">
      <alignment horizontal="right" vertical="center"/>
    </xf>
    <xf numFmtId="3" fontId="7" fillId="0" borderId="11" xfId="0" applyNumberFormat="1" applyFont="1" applyBorder="1" applyAlignment="1">
      <alignment horizontal="right" vertical="center" wrapText="1"/>
    </xf>
    <xf numFmtId="0" fontId="20" fillId="0" borderId="5" xfId="0" applyFont="1" applyBorder="1" applyAlignment="1">
      <alignment horizontal="left" vertical="center" wrapText="1"/>
    </xf>
    <xf numFmtId="0" fontId="20" fillId="0" borderId="5" xfId="0" applyFont="1" applyBorder="1" applyAlignment="1">
      <alignment horizontal="right" vertical="center" wrapText="1"/>
    </xf>
    <xf numFmtId="3" fontId="7" fillId="0" borderId="5" xfId="0" applyNumberFormat="1" applyFont="1" applyBorder="1" applyAlignment="1">
      <alignment horizontal="right" vertical="center" wrapText="1"/>
    </xf>
    <xf numFmtId="0" fontId="56" fillId="0" borderId="0" xfId="0" applyFont="1" applyAlignment="1">
      <alignment horizontal="left" vertical="center" wrapText="1"/>
    </xf>
    <xf numFmtId="0" fontId="46" fillId="0" borderId="4" xfId="0" applyFont="1" applyBorder="1" applyAlignment="1">
      <alignment horizontal="left" vertical="center" wrapText="1"/>
    </xf>
    <xf numFmtId="167" fontId="13" fillId="0" borderId="4" xfId="0" applyNumberFormat="1" applyFont="1" applyBorder="1" applyAlignment="1">
      <alignment horizontal="right" vertical="center"/>
    </xf>
    <xf numFmtId="167" fontId="7" fillId="0" borderId="5" xfId="0" applyNumberFormat="1" applyFont="1" applyBorder="1" applyAlignment="1">
      <alignment horizontal="right" vertical="center"/>
    </xf>
    <xf numFmtId="0" fontId="56" fillId="0" borderId="0" xfId="0" applyFont="1" applyAlignment="1">
      <alignment vertical="center" wrapText="1"/>
    </xf>
    <xf numFmtId="0" fontId="0" fillId="0" borderId="0" xfId="0" applyAlignment="1">
      <alignment horizontal="right" vertical="center"/>
    </xf>
    <xf numFmtId="0" fontId="0" fillId="0" borderId="0" xfId="0" applyAlignment="1">
      <alignment horizontal="right" vertical="center" wrapText="1"/>
    </xf>
    <xf numFmtId="0" fontId="9" fillId="0" borderId="6" xfId="0" applyFont="1" applyBorder="1" applyAlignment="1">
      <alignment horizontal="right" vertical="center"/>
    </xf>
    <xf numFmtId="0" fontId="9" fillId="0" borderId="6" xfId="0" applyFont="1" applyBorder="1" applyAlignment="1">
      <alignment horizontal="right" vertical="center" wrapText="1"/>
    </xf>
    <xf numFmtId="0" fontId="50" fillId="0" borderId="0" xfId="0" applyFont="1" applyAlignment="1">
      <alignment horizontal="left" vertical="center"/>
    </xf>
    <xf numFmtId="0" fontId="50" fillId="0" borderId="6" xfId="0" applyFont="1" applyBorder="1" applyAlignment="1">
      <alignment horizontal="left" vertical="center"/>
    </xf>
    <xf numFmtId="0" fontId="37" fillId="0" borderId="6" xfId="0" applyFont="1" applyBorder="1" applyAlignment="1">
      <alignment horizontal="left" vertical="center"/>
    </xf>
    <xf numFmtId="0" fontId="57" fillId="0" borderId="6" xfId="0" applyFont="1" applyBorder="1" applyAlignment="1">
      <alignment horizontal="right" vertical="center"/>
    </xf>
    <xf numFmtId="0" fontId="4" fillId="0" borderId="0" xfId="0" applyFont="1" applyAlignment="1">
      <alignment horizontal="right" vertical="center"/>
    </xf>
    <xf numFmtId="0" fontId="6" fillId="2" borderId="10" xfId="0" applyFont="1" applyFill="1" applyBorder="1" applyAlignment="1">
      <alignment vertical="center"/>
    </xf>
    <xf numFmtId="0" fontId="7" fillId="0" borderId="11" xfId="0" applyFont="1" applyBorder="1" applyAlignment="1">
      <alignment horizontal="left" vertical="center"/>
    </xf>
    <xf numFmtId="0" fontId="7" fillId="0" borderId="0" xfId="0" applyFont="1" applyAlignment="1">
      <alignment horizontal="left" vertical="center"/>
    </xf>
    <xf numFmtId="0" fontId="7" fillId="0" borderId="6" xfId="0" applyFont="1" applyBorder="1" applyAlignment="1">
      <alignment horizontal="left" vertical="center"/>
    </xf>
    <xf numFmtId="0" fontId="15" fillId="0" borderId="16" xfId="0" applyFont="1" applyBorder="1" applyAlignment="1">
      <alignment vertical="center"/>
    </xf>
    <xf numFmtId="0" fontId="13" fillId="0" borderId="6" xfId="0" applyFont="1" applyBorder="1" applyAlignment="1">
      <alignment horizontal="left" vertical="center"/>
    </xf>
    <xf numFmtId="0" fontId="54" fillId="0" borderId="0" xfId="0" applyFont="1" applyAlignment="1">
      <alignment horizontal="left" vertical="center"/>
    </xf>
    <xf numFmtId="0" fontId="54" fillId="0" borderId="6" xfId="0" applyFont="1" applyBorder="1" applyAlignment="1">
      <alignment horizontal="left" vertical="center"/>
    </xf>
    <xf numFmtId="0" fontId="20" fillId="3" borderId="11" xfId="0" applyFont="1" applyFill="1" applyBorder="1" applyAlignment="1">
      <alignment horizontal="left" vertical="center"/>
    </xf>
    <xf numFmtId="0" fontId="20" fillId="3" borderId="11" xfId="0" applyFont="1" applyFill="1" applyBorder="1" applyAlignment="1">
      <alignment horizontal="right" vertical="center"/>
    </xf>
    <xf numFmtId="0" fontId="20" fillId="3" borderId="0" xfId="0" applyFont="1" applyFill="1" applyAlignment="1">
      <alignment horizontal="right" vertical="center" wrapText="1"/>
    </xf>
    <xf numFmtId="0" fontId="20" fillId="3" borderId="6" xfId="0" applyFont="1" applyFill="1" applyBorder="1" applyAlignment="1">
      <alignment horizontal="left" vertical="center"/>
    </xf>
    <xf numFmtId="0" fontId="20" fillId="3" borderId="6" xfId="0" applyFont="1" applyFill="1" applyBorder="1" applyAlignment="1">
      <alignment horizontal="right" vertical="center"/>
    </xf>
    <xf numFmtId="0" fontId="20" fillId="3" borderId="6" xfId="0" applyFont="1" applyFill="1" applyBorder="1" applyAlignment="1">
      <alignment horizontal="right" vertical="center" wrapText="1"/>
    </xf>
    <xf numFmtId="0" fontId="6" fillId="2" borderId="12" xfId="0" applyFont="1" applyFill="1" applyBorder="1" applyAlignment="1">
      <alignment horizontal="right" vertical="center" wrapText="1"/>
    </xf>
    <xf numFmtId="0" fontId="2" fillId="0" borderId="0" xfId="3" applyAlignment="1">
      <alignment vertical="center"/>
    </xf>
    <xf numFmtId="0" fontId="6" fillId="2" borderId="14" xfId="0" applyFont="1" applyFill="1" applyBorder="1" applyAlignment="1">
      <alignment horizontal="left" vertical="center" wrapText="1"/>
    </xf>
    <xf numFmtId="0" fontId="7" fillId="0" borderId="0" xfId="0" applyFont="1" applyAlignment="1">
      <alignment horizontal="left" vertical="center" wrapText="1" indent="2"/>
    </xf>
    <xf numFmtId="0" fontId="36" fillId="0" borderId="0" xfId="0" applyFont="1" applyAlignment="1">
      <alignment vertical="center" wrapText="1"/>
    </xf>
    <xf numFmtId="0" fontId="36" fillId="0" borderId="0" xfId="0" applyFont="1" applyAlignment="1">
      <alignment horizontal="right" vertical="center" wrapText="1"/>
    </xf>
    <xf numFmtId="0" fontId="58" fillId="0" borderId="0" xfId="0" applyFont="1" applyAlignment="1">
      <alignment horizontal="right" vertical="center" wrapText="1"/>
    </xf>
    <xf numFmtId="0" fontId="15" fillId="0" borderId="6" xfId="0" applyFont="1" applyBorder="1" applyAlignment="1">
      <alignment vertical="center" wrapText="1"/>
    </xf>
    <xf numFmtId="0" fontId="16" fillId="0" borderId="6" xfId="0" applyFont="1" applyBorder="1" applyAlignment="1">
      <alignment horizontal="right" vertical="center" wrapText="1"/>
    </xf>
    <xf numFmtId="0" fontId="13" fillId="0" borderId="6" xfId="0" applyFont="1" applyBorder="1" applyAlignment="1">
      <alignment horizontal="right" vertical="center" wrapText="1"/>
    </xf>
    <xf numFmtId="0" fontId="7" fillId="0" borderId="11" xfId="0" applyFont="1" applyBorder="1" applyAlignment="1">
      <alignment horizontal="left" vertical="center" wrapText="1" indent="2"/>
    </xf>
    <xf numFmtId="0" fontId="2" fillId="0" borderId="0" xfId="3" applyAlignment="1">
      <alignment horizontal="right" vertical="center"/>
    </xf>
    <xf numFmtId="0" fontId="55" fillId="0" borderId="0" xfId="0" applyFont="1"/>
    <xf numFmtId="0" fontId="59" fillId="0" borderId="0" xfId="3" applyFont="1" applyAlignment="1">
      <alignment horizontal="justify" vertical="center"/>
    </xf>
    <xf numFmtId="0" fontId="6" fillId="2" borderId="12" xfId="0" applyFont="1" applyFill="1" applyBorder="1" applyAlignment="1">
      <alignment horizontal="left" vertical="center"/>
    </xf>
    <xf numFmtId="0" fontId="24" fillId="0" borderId="0" xfId="0" applyFont="1" applyAlignment="1">
      <alignment horizontal="justify" vertical="center" wrapText="1"/>
    </xf>
    <xf numFmtId="0" fontId="24" fillId="3" borderId="0" xfId="0" applyFont="1" applyFill="1" applyAlignment="1">
      <alignment horizontal="justify" vertical="center" wrapText="1"/>
    </xf>
    <xf numFmtId="0" fontId="23" fillId="3" borderId="6" xfId="0" applyFont="1" applyFill="1" applyBorder="1" applyAlignment="1">
      <alignment vertical="center" wrapText="1"/>
    </xf>
    <xf numFmtId="0" fontId="24" fillId="3" borderId="6" xfId="0" applyFont="1" applyFill="1" applyBorder="1" applyAlignment="1">
      <alignment vertical="center" wrapText="1"/>
    </xf>
    <xf numFmtId="0" fontId="21" fillId="0" borderId="6" xfId="0" applyFont="1" applyBorder="1" applyAlignment="1">
      <alignment horizontal="right" vertical="center" wrapText="1"/>
    </xf>
    <xf numFmtId="0" fontId="24" fillId="0" borderId="6" xfId="0" applyFont="1" applyBorder="1" applyAlignment="1">
      <alignment horizontal="justify" vertical="center" wrapText="1"/>
    </xf>
    <xf numFmtId="0" fontId="24" fillId="3" borderId="7" xfId="0" applyFont="1" applyFill="1" applyBorder="1" applyAlignment="1">
      <alignment vertical="center" wrapText="1"/>
    </xf>
    <xf numFmtId="3" fontId="24" fillId="3" borderId="7" xfId="0" applyNumberFormat="1" applyFont="1" applyFill="1" applyBorder="1" applyAlignment="1">
      <alignment horizontal="right" vertical="center" wrapText="1"/>
    </xf>
    <xf numFmtId="0" fontId="4" fillId="0" borderId="0" xfId="0" applyFont="1" applyAlignment="1">
      <alignment vertical="center" wrapText="1"/>
    </xf>
    <xf numFmtId="0" fontId="0" fillId="0" borderId="0" xfId="0" applyAlignment="1">
      <alignment vertical="center" wrapText="1"/>
    </xf>
    <xf numFmtId="170" fontId="7" fillId="0" borderId="0" xfId="1" applyNumberFormat="1" applyFont="1" applyFill="1" applyBorder="1" applyAlignment="1" applyProtection="1">
      <alignment horizontal="right" vertical="center"/>
    </xf>
    <xf numFmtId="0" fontId="12" fillId="0" borderId="7" xfId="0" applyFont="1" applyBorder="1" applyAlignment="1">
      <alignment horizontal="left" vertical="center" wrapText="1"/>
    </xf>
    <xf numFmtId="169" fontId="7" fillId="0" borderId="7" xfId="1" applyNumberFormat="1" applyFont="1" applyFill="1" applyBorder="1" applyAlignment="1" applyProtection="1">
      <alignment horizontal="right" vertical="center"/>
    </xf>
    <xf numFmtId="169" fontId="7" fillId="0" borderId="0" xfId="1" applyNumberFormat="1" applyFont="1" applyFill="1" applyBorder="1" applyAlignment="1" applyProtection="1">
      <alignment horizontal="right" vertical="center"/>
    </xf>
    <xf numFmtId="170" fontId="7" fillId="0" borderId="7" xfId="1" applyNumberFormat="1" applyFont="1" applyFill="1" applyBorder="1" applyAlignment="1" applyProtection="1">
      <alignment horizontal="right" vertical="center"/>
    </xf>
    <xf numFmtId="171" fontId="0" fillId="0" borderId="0" xfId="2" applyNumberFormat="1" applyFont="1" applyProtection="1"/>
    <xf numFmtId="0" fontId="12" fillId="0" borderId="11" xfId="0" applyFont="1" applyBorder="1" applyAlignment="1">
      <alignment horizontal="left" vertical="center" wrapText="1"/>
    </xf>
    <xf numFmtId="0" fontId="12" fillId="0" borderId="6" xfId="0" applyFont="1" applyBorder="1" applyAlignment="1">
      <alignment horizontal="left" vertical="center" wrapText="1"/>
    </xf>
    <xf numFmtId="170" fontId="7" fillId="0" borderId="6" xfId="1" applyNumberFormat="1" applyFont="1" applyFill="1" applyBorder="1" applyAlignment="1" applyProtection="1">
      <alignment horizontal="right" vertical="center"/>
    </xf>
    <xf numFmtId="169" fontId="7" fillId="0" borderId="11" xfId="1" applyNumberFormat="1" applyFont="1" applyFill="1" applyBorder="1" applyAlignment="1" applyProtection="1">
      <alignment horizontal="right" vertical="center"/>
    </xf>
    <xf numFmtId="169" fontId="7" fillId="0" borderId="6" xfId="1" applyNumberFormat="1" applyFont="1" applyFill="1" applyBorder="1" applyAlignment="1" applyProtection="1">
      <alignment horizontal="right" vertical="center"/>
    </xf>
    <xf numFmtId="169" fontId="0" fillId="0" borderId="11" xfId="1" applyNumberFormat="1" applyFont="1" applyFill="1" applyBorder="1" applyAlignment="1" applyProtection="1">
      <alignment horizontal="right" vertical="center"/>
    </xf>
    <xf numFmtId="170" fontId="55" fillId="0" borderId="0" xfId="1" applyNumberFormat="1" applyFont="1" applyFill="1" applyBorder="1" applyAlignment="1" applyProtection="1">
      <alignment horizontal="right" vertical="center"/>
    </xf>
    <xf numFmtId="43" fontId="55" fillId="0" borderId="0" xfId="1" applyFont="1" applyFill="1" applyBorder="1" applyAlignment="1" applyProtection="1">
      <alignment horizontal="right" vertical="center"/>
    </xf>
    <xf numFmtId="169" fontId="55" fillId="0" borderId="0" xfId="1" applyNumberFormat="1" applyFont="1" applyFill="1" applyBorder="1" applyAlignment="1" applyProtection="1">
      <alignment horizontal="right" vertical="center"/>
    </xf>
    <xf numFmtId="0" fontId="15" fillId="0" borderId="11" xfId="0" applyFont="1" applyBorder="1" applyAlignment="1">
      <alignment vertical="top" wrapText="1"/>
    </xf>
    <xf numFmtId="0" fontId="15" fillId="0" borderId="0" xfId="0" applyFont="1" applyAlignment="1">
      <alignment vertical="top" wrapText="1"/>
    </xf>
    <xf numFmtId="0" fontId="55" fillId="0" borderId="0" xfId="0" applyFont="1" applyAlignment="1">
      <alignment horizontal="left" vertical="center" wrapText="1"/>
    </xf>
    <xf numFmtId="0" fontId="55" fillId="0" borderId="0" xfId="0" applyFont="1" applyAlignment="1">
      <alignment horizontal="right" vertical="center" wrapText="1"/>
    </xf>
    <xf numFmtId="0" fontId="24" fillId="0" borderId="0" xfId="0" applyFont="1" applyAlignment="1">
      <alignment horizontal="left" vertical="center" wrapText="1"/>
    </xf>
    <xf numFmtId="0" fontId="31" fillId="0" borderId="0" xfId="0" applyFont="1" applyAlignment="1">
      <alignment vertical="top" wrapText="1" readingOrder="1"/>
    </xf>
    <xf numFmtId="3" fontId="24" fillId="6" borderId="6" xfId="0" applyNumberFormat="1" applyFont="1" applyFill="1" applyBorder="1" applyAlignment="1">
      <alignment horizontal="right" vertical="center" wrapText="1"/>
    </xf>
    <xf numFmtId="167" fontId="23" fillId="6" borderId="0" xfId="0" applyNumberFormat="1" applyFont="1" applyFill="1" applyAlignment="1">
      <alignment horizontal="right" vertical="center" wrapText="1"/>
    </xf>
    <xf numFmtId="167" fontId="23" fillId="6" borderId="6" xfId="0" applyNumberFormat="1" applyFont="1" applyFill="1" applyBorder="1" applyAlignment="1">
      <alignment horizontal="right" vertical="center" wrapText="1"/>
    </xf>
    <xf numFmtId="167" fontId="24" fillId="6" borderId="11" xfId="0" applyNumberFormat="1" applyFont="1" applyFill="1" applyBorder="1" applyAlignment="1">
      <alignment horizontal="right" vertical="center" wrapText="1"/>
    </xf>
    <xf numFmtId="167" fontId="24" fillId="6" borderId="0" xfId="0" applyNumberFormat="1" applyFont="1" applyFill="1" applyAlignment="1">
      <alignment horizontal="right" vertical="center" wrapText="1"/>
    </xf>
    <xf numFmtId="167" fontId="24" fillId="6" borderId="6" xfId="0" applyNumberFormat="1" applyFont="1" applyFill="1" applyBorder="1" applyAlignment="1">
      <alignment horizontal="right" vertical="center" wrapText="1"/>
    </xf>
    <xf numFmtId="0" fontId="23" fillId="6" borderId="0" xfId="0" applyFont="1" applyFill="1" applyAlignment="1">
      <alignment horizontal="right" vertical="center" wrapText="1"/>
    </xf>
    <xf numFmtId="0" fontId="24" fillId="6" borderId="0" xfId="0" applyFont="1" applyFill="1" applyAlignment="1">
      <alignment horizontal="right" vertical="center" wrapText="1"/>
    </xf>
    <xf numFmtId="0" fontId="24" fillId="6" borderId="6" xfId="0" applyFont="1" applyFill="1" applyBorder="1" applyAlignment="1">
      <alignment horizontal="right" vertical="center" wrapText="1"/>
    </xf>
    <xf numFmtId="3" fontId="24" fillId="6" borderId="0" xfId="0" applyNumberFormat="1" applyFont="1" applyFill="1" applyAlignment="1">
      <alignment horizontal="right" vertical="center" wrapText="1"/>
    </xf>
    <xf numFmtId="0" fontId="13" fillId="6" borderId="7" xfId="0" applyFont="1" applyFill="1" applyBorder="1" applyAlignment="1">
      <alignment horizontal="right" vertical="center"/>
    </xf>
    <xf numFmtId="0" fontId="23" fillId="6" borderId="6" xfId="0" applyFont="1" applyFill="1" applyBorder="1" applyAlignment="1">
      <alignment horizontal="right" vertical="center" wrapText="1"/>
    </xf>
    <xf numFmtId="3" fontId="23" fillId="6" borderId="6" xfId="0" applyNumberFormat="1" applyFont="1" applyFill="1" applyBorder="1" applyAlignment="1">
      <alignment horizontal="right" vertical="center" wrapText="1"/>
    </xf>
    <xf numFmtId="3" fontId="23" fillId="6" borderId="7" xfId="0" applyNumberFormat="1" applyFont="1" applyFill="1" applyBorder="1" applyAlignment="1">
      <alignment horizontal="right" vertical="center" wrapText="1"/>
    </xf>
    <xf numFmtId="3" fontId="24" fillId="6" borderId="11" xfId="0" applyNumberFormat="1" applyFont="1" applyFill="1" applyBorder="1" applyAlignment="1">
      <alignment horizontal="right" vertical="center" wrapText="1"/>
    </xf>
    <xf numFmtId="3" fontId="23" fillId="3" borderId="6" xfId="0" applyNumberFormat="1" applyFont="1" applyFill="1" applyBorder="1" applyAlignment="1">
      <alignment vertical="center" wrapText="1"/>
    </xf>
    <xf numFmtId="167" fontId="7" fillId="0" borderId="7" xfId="0" applyNumberFormat="1" applyFont="1" applyBorder="1" applyAlignment="1">
      <alignment vertical="center"/>
    </xf>
    <xf numFmtId="3" fontId="23" fillId="6" borderId="6" xfId="0" applyNumberFormat="1" applyFont="1" applyFill="1" applyBorder="1" applyAlignment="1">
      <alignment vertical="center" wrapText="1"/>
    </xf>
    <xf numFmtId="167" fontId="7" fillId="0" borderId="6" xfId="0" applyNumberFormat="1" applyFont="1" applyBorder="1" applyAlignment="1">
      <alignment vertical="center"/>
    </xf>
    <xf numFmtId="169" fontId="55" fillId="0" borderId="6" xfId="1" applyNumberFormat="1" applyFont="1" applyBorder="1" applyAlignment="1" applyProtection="1">
      <alignment horizontal="right" vertical="center" wrapText="1"/>
    </xf>
    <xf numFmtId="169" fontId="48" fillId="0" borderId="7" xfId="1" applyNumberFormat="1" applyFont="1" applyBorder="1" applyAlignment="1" applyProtection="1">
      <alignment horizontal="right" vertical="center" wrapText="1"/>
    </xf>
    <xf numFmtId="169" fontId="48" fillId="0" borderId="7" xfId="1" applyNumberFormat="1" applyFont="1" applyFill="1" applyBorder="1" applyAlignment="1" applyProtection="1">
      <alignment horizontal="right" vertical="center" wrapText="1"/>
    </xf>
    <xf numFmtId="167" fontId="13" fillId="0" borderId="7" xfId="0" applyNumberFormat="1" applyFont="1" applyBorder="1" applyAlignment="1">
      <alignment vertical="center"/>
    </xf>
    <xf numFmtId="3" fontId="23" fillId="3" borderId="7" xfId="0" applyNumberFormat="1" applyFont="1" applyFill="1" applyBorder="1" applyAlignment="1">
      <alignment vertical="center" wrapText="1"/>
    </xf>
    <xf numFmtId="9" fontId="24" fillId="3" borderId="6" xfId="0" applyNumberFormat="1" applyFont="1" applyFill="1" applyBorder="1" applyAlignment="1">
      <alignment horizontal="right" vertical="center" wrapText="1"/>
    </xf>
    <xf numFmtId="0" fontId="23" fillId="3" borderId="7" xfId="0" applyFont="1" applyFill="1" applyBorder="1" applyAlignment="1">
      <alignment horizontal="right" vertical="center" wrapText="1"/>
    </xf>
    <xf numFmtId="3" fontId="22" fillId="0" borderId="7" xfId="1" applyNumberFormat="1" applyFont="1" applyFill="1" applyBorder="1" applyAlignment="1" applyProtection="1">
      <alignment horizontal="right" vertical="center"/>
    </xf>
    <xf numFmtId="1" fontId="15" fillId="0" borderId="7" xfId="0" applyNumberFormat="1" applyFont="1" applyBorder="1" applyAlignment="1">
      <alignment vertical="center" wrapText="1"/>
    </xf>
    <xf numFmtId="1" fontId="48" fillId="0" borderId="6" xfId="1" applyNumberFormat="1" applyFont="1" applyFill="1" applyBorder="1" applyAlignment="1" applyProtection="1">
      <alignment vertical="center"/>
    </xf>
    <xf numFmtId="1" fontId="37" fillId="0" borderId="7" xfId="0" applyNumberFormat="1" applyFont="1" applyBorder="1" applyAlignment="1">
      <alignment vertical="center" wrapText="1"/>
    </xf>
    <xf numFmtId="1" fontId="17" fillId="0" borderId="6" xfId="1" applyNumberFormat="1" applyFont="1" applyFill="1" applyBorder="1" applyAlignment="1" applyProtection="1">
      <alignment vertical="center"/>
    </xf>
    <xf numFmtId="3" fontId="23" fillId="6" borderId="7" xfId="0" applyNumberFormat="1" applyFont="1" applyFill="1" applyBorder="1" applyAlignment="1">
      <alignment vertical="center" wrapText="1"/>
    </xf>
    <xf numFmtId="0" fontId="23" fillId="6" borderId="7" xfId="0" applyFont="1" applyFill="1" applyBorder="1" applyAlignment="1">
      <alignment horizontal="right" vertical="center" wrapText="1"/>
    </xf>
    <xf numFmtId="0" fontId="6" fillId="0" borderId="6" xfId="0" applyFont="1" applyBorder="1" applyAlignment="1">
      <alignment horizontal="right" vertical="center" wrapText="1"/>
    </xf>
    <xf numFmtId="1" fontId="7" fillId="6" borderId="11" xfId="0" applyNumberFormat="1" applyFont="1" applyFill="1" applyBorder="1" applyAlignment="1">
      <alignment horizontal="right" vertical="center"/>
    </xf>
    <xf numFmtId="2" fontId="7" fillId="6" borderId="6" xfId="0" applyNumberFormat="1" applyFont="1" applyFill="1" applyBorder="1" applyAlignment="1">
      <alignment horizontal="right" vertical="center"/>
    </xf>
    <xf numFmtId="0" fontId="55" fillId="6" borderId="0" xfId="0" applyFont="1" applyFill="1" applyAlignment="1">
      <alignment horizontal="right" vertical="center"/>
    </xf>
    <xf numFmtId="0" fontId="7" fillId="6" borderId="0" xfId="0" applyFont="1" applyFill="1" applyAlignment="1">
      <alignment horizontal="right" vertical="center"/>
    </xf>
    <xf numFmtId="0" fontId="7" fillId="6" borderId="6" xfId="0" applyFont="1" applyFill="1" applyBorder="1" applyAlignment="1">
      <alignment horizontal="right" vertical="center"/>
    </xf>
    <xf numFmtId="0" fontId="7" fillId="6" borderId="0" xfId="0" applyFont="1" applyFill="1" applyAlignment="1">
      <alignment horizontal="right" vertical="center" wrapText="1"/>
    </xf>
    <xf numFmtId="0" fontId="7" fillId="6" borderId="6" xfId="0" applyFont="1" applyFill="1" applyBorder="1" applyAlignment="1">
      <alignment horizontal="right" vertical="center" wrapText="1"/>
    </xf>
    <xf numFmtId="3" fontId="24" fillId="6" borderId="7" xfId="0" applyNumberFormat="1" applyFont="1" applyFill="1" applyBorder="1" applyAlignment="1">
      <alignment horizontal="right" vertical="center" wrapText="1"/>
    </xf>
    <xf numFmtId="0" fontId="13" fillId="6" borderId="6" xfId="0" applyFont="1" applyFill="1" applyBorder="1" applyAlignment="1">
      <alignment horizontal="right" vertical="center" wrapText="1"/>
    </xf>
    <xf numFmtId="0" fontId="21" fillId="0" borderId="7" xfId="0" applyFont="1" applyBorder="1" applyAlignment="1">
      <alignment horizontal="right" vertical="top" wrapText="1"/>
    </xf>
    <xf numFmtId="0" fontId="55" fillId="6" borderId="7" xfId="0" applyFont="1" applyFill="1" applyBorder="1" applyAlignment="1">
      <alignment horizontal="right" vertical="center"/>
    </xf>
    <xf numFmtId="169" fontId="55" fillId="6" borderId="7" xfId="1" applyNumberFormat="1" applyFont="1" applyFill="1" applyBorder="1" applyAlignment="1" applyProtection="1">
      <alignment horizontal="right" vertical="center"/>
    </xf>
    <xf numFmtId="4" fontId="24" fillId="6" borderId="0" xfId="0" applyNumberFormat="1" applyFont="1" applyFill="1" applyAlignment="1">
      <alignment horizontal="right" vertical="center" wrapText="1"/>
    </xf>
    <xf numFmtId="4" fontId="24" fillId="6" borderId="6" xfId="0" applyNumberFormat="1" applyFont="1" applyFill="1" applyBorder="1" applyAlignment="1">
      <alignment horizontal="right" vertical="center" wrapText="1"/>
    </xf>
    <xf numFmtId="0" fontId="24" fillId="6" borderId="7" xfId="0" applyFont="1" applyFill="1" applyBorder="1" applyAlignment="1">
      <alignment horizontal="right" vertical="center" wrapText="1"/>
    </xf>
    <xf numFmtId="0" fontId="15" fillId="6" borderId="0" xfId="0" applyFont="1" applyFill="1" applyAlignment="1">
      <alignment vertical="top" wrapText="1"/>
    </xf>
    <xf numFmtId="0" fontId="15" fillId="6" borderId="6" xfId="0" applyFont="1" applyFill="1" applyBorder="1" applyAlignment="1">
      <alignment vertical="top" wrapText="1"/>
    </xf>
    <xf numFmtId="0" fontId="2" fillId="0" borderId="4" xfId="3" applyBorder="1" applyAlignment="1">
      <alignment horizontal="left" vertical="center" wrapText="1" indent="1"/>
    </xf>
    <xf numFmtId="0" fontId="2" fillId="0" borderId="0" xfId="3" applyAlignment="1">
      <alignment vertical="top"/>
    </xf>
    <xf numFmtId="49" fontId="8" fillId="0" borderId="0" xfId="0" applyNumberFormat="1" applyFont="1" applyAlignment="1">
      <alignment vertical="top" wrapText="1"/>
    </xf>
    <xf numFmtId="0" fontId="13" fillId="0" borderId="7" xfId="0" applyFont="1" applyBorder="1" applyAlignment="1">
      <alignment vertical="center"/>
    </xf>
    <xf numFmtId="2" fontId="7" fillId="0" borderId="7" xfId="0" applyNumberFormat="1" applyFont="1" applyBorder="1" applyAlignment="1">
      <alignment horizontal="right" vertical="center"/>
    </xf>
    <xf numFmtId="0" fontId="7" fillId="7" borderId="0" xfId="0" applyFont="1" applyFill="1" applyAlignment="1">
      <alignment horizontal="right" vertical="center" wrapText="1"/>
    </xf>
    <xf numFmtId="0" fontId="7" fillId="7" borderId="6" xfId="0" applyFont="1" applyFill="1" applyBorder="1" applyAlignment="1">
      <alignment horizontal="right" vertical="center" wrapText="1"/>
    </xf>
    <xf numFmtId="0" fontId="12" fillId="0" borderId="6" xfId="0" applyFont="1" applyBorder="1" applyAlignment="1">
      <alignment horizontal="left" vertical="center" indent="3"/>
    </xf>
    <xf numFmtId="1" fontId="15" fillId="6" borderId="6" xfId="0" applyNumberFormat="1" applyFont="1" applyFill="1" applyBorder="1" applyAlignment="1">
      <alignment horizontal="right" vertical="center" wrapText="1"/>
    </xf>
    <xf numFmtId="41" fontId="23" fillId="6" borderId="6" xfId="0" applyNumberFormat="1" applyFont="1" applyFill="1" applyBorder="1" applyAlignment="1">
      <alignment horizontal="right" vertical="center" wrapText="1"/>
    </xf>
    <xf numFmtId="3" fontId="16" fillId="0" borderId="6" xfId="1" applyNumberFormat="1" applyFont="1" applyFill="1" applyBorder="1" applyAlignment="1" applyProtection="1">
      <alignment vertical="center"/>
    </xf>
    <xf numFmtId="3" fontId="16" fillId="6" borderId="6" xfId="1" applyNumberFormat="1" applyFont="1" applyFill="1" applyBorder="1" applyAlignment="1" applyProtection="1">
      <alignment vertical="center"/>
    </xf>
    <xf numFmtId="3" fontId="10" fillId="0" borderId="0" xfId="0" applyNumberFormat="1" applyFont="1" applyAlignment="1">
      <alignment horizontal="right" vertical="center"/>
    </xf>
    <xf numFmtId="3" fontId="11" fillId="0" borderId="0" xfId="0" applyNumberFormat="1" applyFont="1" applyAlignment="1">
      <alignment horizontal="right" vertical="center" wrapText="1"/>
    </xf>
    <xf numFmtId="3" fontId="12" fillId="0" borderId="1" xfId="0" applyNumberFormat="1" applyFont="1" applyBorder="1" applyAlignment="1">
      <alignment vertical="top" wrapText="1"/>
    </xf>
    <xf numFmtId="3" fontId="12" fillId="0" borderId="0" xfId="0" applyNumberFormat="1" applyFont="1" applyAlignment="1">
      <alignment horizontal="right" vertical="center"/>
    </xf>
    <xf numFmtId="3" fontId="48" fillId="0" borderId="7" xfId="1" applyNumberFormat="1" applyFont="1" applyFill="1" applyBorder="1" applyAlignment="1" applyProtection="1">
      <alignment horizontal="right" vertical="center" wrapText="1"/>
    </xf>
    <xf numFmtId="3" fontId="23" fillId="6" borderId="0" xfId="0" applyNumberFormat="1" applyFont="1" applyFill="1" applyAlignment="1">
      <alignment horizontal="right" vertical="center" wrapText="1"/>
    </xf>
    <xf numFmtId="3" fontId="55" fillId="6" borderId="0" xfId="0" applyNumberFormat="1" applyFont="1" applyFill="1" applyAlignment="1">
      <alignment horizontal="right"/>
    </xf>
    <xf numFmtId="3" fontId="48" fillId="6" borderId="6" xfId="1" applyNumberFormat="1" applyFont="1" applyFill="1" applyBorder="1" applyAlignment="1" applyProtection="1">
      <alignment horizontal="right" vertical="center"/>
    </xf>
    <xf numFmtId="3" fontId="55" fillId="6" borderId="0" xfId="0" applyNumberFormat="1" applyFont="1" applyFill="1" applyAlignment="1">
      <alignment horizontal="right" vertical="center"/>
    </xf>
    <xf numFmtId="3" fontId="39" fillId="0" borderId="0" xfId="1" applyNumberFormat="1" applyFont="1" applyFill="1" applyBorder="1" applyAlignment="1" applyProtection="1">
      <alignment horizontal="right" vertical="center" wrapText="1"/>
    </xf>
    <xf numFmtId="3" fontId="15" fillId="0" borderId="7" xfId="0" applyNumberFormat="1" applyFont="1" applyBorder="1" applyAlignment="1">
      <alignment vertical="center" wrapText="1"/>
    </xf>
    <xf numFmtId="3" fontId="24" fillId="6" borderId="0" xfId="0" applyNumberFormat="1" applyFont="1" applyFill="1" applyAlignment="1">
      <alignment vertical="center" wrapText="1"/>
    </xf>
    <xf numFmtId="3" fontId="55" fillId="6" borderId="0" xfId="0" applyNumberFormat="1" applyFont="1" applyFill="1" applyAlignment="1">
      <alignment vertical="center"/>
    </xf>
    <xf numFmtId="3" fontId="48" fillId="6" borderId="6" xfId="1" applyNumberFormat="1" applyFont="1" applyFill="1" applyBorder="1" applyAlignment="1" applyProtection="1">
      <alignment vertical="center"/>
    </xf>
    <xf numFmtId="3" fontId="22" fillId="0" borderId="7" xfId="0" applyNumberFormat="1" applyFont="1" applyBorder="1" applyAlignment="1">
      <alignment vertical="center" wrapText="1"/>
    </xf>
    <xf numFmtId="3" fontId="48" fillId="6" borderId="0" xfId="1" applyNumberFormat="1" applyFont="1" applyFill="1" applyBorder="1" applyAlignment="1" applyProtection="1">
      <alignment vertical="center"/>
    </xf>
    <xf numFmtId="3" fontId="55" fillId="0" borderId="0" xfId="0" applyNumberFormat="1" applyFont="1" applyAlignment="1">
      <alignment horizontal="right" vertical="center"/>
    </xf>
    <xf numFmtId="3" fontId="47" fillId="0" borderId="0" xfId="0" applyNumberFormat="1" applyFont="1" applyAlignment="1">
      <alignment horizontal="left" vertical="center"/>
    </xf>
    <xf numFmtId="3" fontId="15" fillId="0" borderId="7" xfId="2" applyNumberFormat="1" applyFont="1" applyFill="1" applyBorder="1" applyAlignment="1" applyProtection="1">
      <alignment horizontal="right" vertical="center" wrapText="1"/>
    </xf>
    <xf numFmtId="3" fontId="15" fillId="0" borderId="7" xfId="0" applyNumberFormat="1" applyFont="1" applyBorder="1" applyAlignment="1">
      <alignment horizontal="right" vertical="center" wrapText="1"/>
    </xf>
    <xf numFmtId="0" fontId="7" fillId="0" borderId="3" xfId="0" applyFont="1" applyBorder="1" applyAlignment="1">
      <alignment horizontal="left" vertical="center" wrapText="1"/>
    </xf>
    <xf numFmtId="0" fontId="7" fillId="0" borderId="6"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Alignment="1">
      <alignment horizontal="left" vertical="center" wrapText="1"/>
    </xf>
    <xf numFmtId="0" fontId="34" fillId="0" borderId="0" xfId="0" applyFont="1" applyAlignment="1">
      <alignment horizontal="left" vertical="top" wrapText="1" readingOrder="1"/>
    </xf>
    <xf numFmtId="0" fontId="31" fillId="0" borderId="0" xfId="0" applyFont="1" applyAlignment="1">
      <alignment horizontal="left" vertical="top" wrapText="1" readingOrder="1"/>
    </xf>
    <xf numFmtId="0" fontId="5" fillId="0" borderId="0" xfId="0" applyFont="1" applyAlignment="1">
      <alignment horizontal="left" vertical="center" wrapText="1"/>
    </xf>
    <xf numFmtId="0" fontId="5" fillId="0" borderId="0" xfId="0" applyFont="1" applyAlignment="1">
      <alignment horizontal="center" wrapText="1"/>
    </xf>
    <xf numFmtId="0" fontId="27" fillId="0" borderId="0" xfId="0" applyFont="1" applyAlignment="1">
      <alignment horizontal="center"/>
    </xf>
    <xf numFmtId="0" fontId="5" fillId="0" borderId="0" xfId="0" applyFont="1" applyAlignment="1">
      <alignment horizontal="left" wrapText="1"/>
    </xf>
    <xf numFmtId="0" fontId="12" fillId="0" borderId="0" xfId="0" applyFont="1" applyAlignment="1">
      <alignment horizontal="left" vertical="top" wrapText="1"/>
    </xf>
    <xf numFmtId="0" fontId="12" fillId="0" borderId="13" xfId="0" applyFont="1" applyBorder="1" applyAlignment="1">
      <alignment horizontal="left" vertical="center" wrapText="1"/>
    </xf>
    <xf numFmtId="0" fontId="8" fillId="0" borderId="11" xfId="0" applyFont="1" applyBorder="1" applyAlignment="1">
      <alignment horizontal="left" wrapText="1"/>
    </xf>
    <xf numFmtId="0" fontId="8" fillId="0" borderId="0" xfId="0" applyFont="1" applyAlignment="1">
      <alignment horizontal="left" wrapText="1"/>
    </xf>
    <xf numFmtId="0" fontId="8" fillId="0" borderId="0" xfId="0" applyFont="1" applyAlignment="1">
      <alignment horizontal="left" vertical="top" wrapText="1"/>
    </xf>
    <xf numFmtId="0" fontId="12" fillId="0" borderId="0" xfId="0" applyFont="1" applyAlignment="1">
      <alignment horizontal="left" vertical="center" wrapText="1"/>
    </xf>
    <xf numFmtId="0" fontId="12" fillId="0" borderId="1" xfId="0" applyFont="1" applyBorder="1" applyAlignment="1">
      <alignment horizontal="left" vertical="top" wrapText="1"/>
    </xf>
    <xf numFmtId="0" fontId="12" fillId="0" borderId="17" xfId="0" applyFont="1" applyBorder="1" applyAlignment="1">
      <alignment horizontal="left" vertical="top" wrapText="1"/>
    </xf>
    <xf numFmtId="0" fontId="12" fillId="0" borderId="12" xfId="0" applyFont="1" applyBorder="1" applyAlignment="1">
      <alignment horizontal="left" vertical="top" wrapText="1"/>
    </xf>
    <xf numFmtId="0" fontId="51" fillId="0" borderId="11" xfId="0" applyFont="1" applyBorder="1" applyAlignment="1">
      <alignment horizontal="left" wrapText="1"/>
    </xf>
    <xf numFmtId="0" fontId="7" fillId="0" borderId="11" xfId="0" applyFont="1" applyBorder="1" applyAlignment="1">
      <alignment horizontal="left" vertical="center" wrapText="1"/>
    </xf>
    <xf numFmtId="0" fontId="6" fillId="2" borderId="12" xfId="0" applyFont="1" applyFill="1" applyBorder="1" applyAlignment="1">
      <alignment horizontal="left" vertical="center" wrapText="1"/>
    </xf>
    <xf numFmtId="0" fontId="6" fillId="2" borderId="23"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55" fillId="5" borderId="0" xfId="0" applyFont="1" applyFill="1" applyAlignment="1">
      <alignment horizontal="right" vertical="center"/>
    </xf>
    <xf numFmtId="0" fontId="15" fillId="0" borderId="7" xfId="0" applyFont="1" applyBorder="1" applyAlignment="1">
      <alignment horizontal="left" vertical="top" wrapText="1"/>
    </xf>
    <xf numFmtId="0" fontId="60" fillId="0" borderId="0" xfId="0" applyFont="1" applyAlignment="1">
      <alignment vertical="center"/>
    </xf>
    <xf numFmtId="0" fontId="60" fillId="0" borderId="0" xfId="3" applyFont="1" applyAlignment="1">
      <alignment vertic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000000000000003E-2"/>
          <c:y val="0.24875"/>
          <c:w val="0.36575000000000002"/>
          <c:h val="0.61099999999999999"/>
        </c:manualLayout>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F274-BD4A-9A87-499F77ADF059}"/>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F274-BD4A-9A87-499F77ADF059}"/>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F274-BD4A-9A87-499F77ADF059}"/>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F274-BD4A-9A87-499F77ADF059}"/>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F274-BD4A-9A87-499F77ADF059}"/>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F274-BD4A-9A87-499F77ADF059}"/>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F274-BD4A-9A87-499F77ADF059}"/>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F274-BD4A-9A87-499F77ADF059}"/>
              </c:ext>
            </c:extLst>
          </c:dPt>
          <c:dPt>
            <c:idx val="8"/>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11-F274-BD4A-9A87-499F77ADF059}"/>
              </c:ext>
            </c:extLst>
          </c:dPt>
          <c:dPt>
            <c:idx val="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13-F274-BD4A-9A87-499F77ADF059}"/>
              </c:ext>
            </c:extLst>
          </c:dPt>
          <c:dPt>
            <c:idx val="10"/>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15-F274-BD4A-9A87-499F77ADF059}"/>
              </c:ext>
            </c:extLst>
          </c:dPt>
          <c:dPt>
            <c:idx val="11"/>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17-F274-BD4A-9A87-499F77ADF059}"/>
              </c:ext>
            </c:extLst>
          </c:dPt>
          <c:dPt>
            <c:idx val="12"/>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19-F274-BD4A-9A87-499F77ADF059}"/>
              </c:ext>
            </c:extLst>
          </c:dPt>
          <c:dPt>
            <c:idx val="13"/>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1B-F274-BD4A-9A87-499F77ADF059}"/>
              </c:ext>
            </c:extLst>
          </c:dPt>
          <c:dLbls>
            <c:numFmt formatCode="#,##0.0" sourceLinked="0"/>
            <c:spPr>
              <a:noFill/>
              <a:ln w="6350">
                <a:noFill/>
              </a:ln>
              <a:effectLst/>
            </c:spPr>
            <c:txPr>
              <a:bodyPr rot="0" spcFirstLastPara="1" vertOverflow="ellipsis" vert="horz" wrap="square" anchor="ctr" anchorCtr="1"/>
              <a:lstStyle/>
              <a:p>
                <a:pPr algn="ct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Emissions!$B$16:$B$29</c:f>
              <c:strCache>
                <c:ptCount val="14"/>
                <c:pt idx="0">
                  <c:v>Разведка и добыча нефти и газа</c:v>
                </c:pt>
                <c:pt idx="1">
                  <c:v>Переработка нефти</c:v>
                </c:pt>
                <c:pt idx="2">
                  <c:v>Транспортировка нефти</c:v>
                </c:pt>
                <c:pt idx="3">
                  <c:v>Транспортировка газа</c:v>
                </c:pt>
                <c:pt idx="4">
                  <c:v>Разведка и добыча урана</c:v>
                </c:pt>
                <c:pt idx="5">
                  <c:v>Производство электроэнергии</c:v>
                </c:pt>
                <c:pt idx="6">
                  <c:v>Производство теплоэнергии</c:v>
                </c:pt>
                <c:pt idx="7">
                  <c:v>Железнодорожные перевозки</c:v>
                </c:pt>
                <c:pt idx="8">
                  <c:v>Пассажирские авиаперевозки</c:v>
                </c:pt>
                <c:pt idx="9">
                  <c:v>Телекоммуникационные услуги</c:v>
                </c:pt>
                <c:pt idx="10">
                  <c:v>Сектор передачи электрической энергии</c:v>
                </c:pt>
                <c:pt idx="11">
                  <c:v>Производство химической продукции</c:v>
                </c:pt>
                <c:pt idx="12">
                  <c:v>Добыча угля</c:v>
                </c:pt>
                <c:pt idx="13">
                  <c:v>Металлургические проекты (только для Тау-Кен Алтын, Tau-Ken Temir на простое)</c:v>
                </c:pt>
              </c:strCache>
            </c:strRef>
          </c:cat>
          <c:val>
            <c:numRef>
              <c:f>Emissions!$H$16:$H$29</c:f>
              <c:numCache>
                <c:formatCode>0.0</c:formatCode>
                <c:ptCount val="14"/>
                <c:pt idx="0">
                  <c:v>3.98</c:v>
                </c:pt>
                <c:pt idx="1">
                  <c:v>4.9400000000000004</c:v>
                </c:pt>
                <c:pt idx="2">
                  <c:v>0.14000000000000001</c:v>
                </c:pt>
                <c:pt idx="3">
                  <c:v>3.94</c:v>
                </c:pt>
                <c:pt idx="4">
                  <c:v>0.12</c:v>
                </c:pt>
                <c:pt idx="5">
                  <c:v>29.73</c:v>
                </c:pt>
                <c:pt idx="6">
                  <c:v>2.17</c:v>
                </c:pt>
                <c:pt idx="7">
                  <c:v>2.21</c:v>
                </c:pt>
                <c:pt idx="8">
                  <c:v>0</c:v>
                </c:pt>
                <c:pt idx="9">
                  <c:v>0.03</c:v>
                </c:pt>
                <c:pt idx="10">
                  <c:v>0.01</c:v>
                </c:pt>
                <c:pt idx="11">
                  <c:v>2.9999999999999997E-4</c:v>
                </c:pt>
                <c:pt idx="12">
                  <c:v>1.1100000000000001</c:v>
                </c:pt>
                <c:pt idx="13">
                  <c:v>2E-3</c:v>
                </c:pt>
              </c:numCache>
            </c:numRef>
          </c:val>
          <c:extLst>
            <c:ext xmlns:c16="http://schemas.microsoft.com/office/drawing/2014/chart" uri="{C3380CC4-5D6E-409C-BE32-E72D297353CC}">
              <c16:uniqueId val="{0000001C-F274-BD4A-9A87-499F77ADF059}"/>
            </c:ext>
          </c:extLst>
        </c:ser>
        <c:dLbls>
          <c:showLegendKey val="0"/>
          <c:showVal val="1"/>
          <c:showCatName val="0"/>
          <c:showSerName val="0"/>
          <c:showPercent val="0"/>
          <c:showBubbleSize val="0"/>
          <c:showLeaderLines val="1"/>
        </c:dLbls>
        <c:firstSliceAng val="0"/>
      </c:pieChart>
      <c:spPr>
        <a:noFill/>
        <a:ln w="6350">
          <a:noFill/>
        </a:ln>
        <a:effectLst/>
      </c:spPr>
    </c:plotArea>
    <c:legend>
      <c:legendPos val="r"/>
      <c:layout>
        <c:manualLayout>
          <c:xMode val="edge"/>
          <c:yMode val="edge"/>
          <c:x val="0.50124999999999997"/>
          <c:y val="2.3E-2"/>
          <c:w val="0.47199999999999998"/>
          <c:h val="0.94925000000000004"/>
        </c:manualLayout>
      </c:layout>
      <c:overlay val="0"/>
      <c:spPr>
        <a:noFill/>
        <a:ln w="6350">
          <a:noFill/>
        </a:ln>
        <a:effectLst/>
      </c:spPr>
      <c:txPr>
        <a:bodyPr rot="0" spcFirstLastPara="1" vertOverflow="ellipsis" vert="horz" wrap="square" anchor="ctr" anchorCtr="1"/>
        <a:lstStyle/>
        <a:p>
          <a:pPr algn="ctr" rtl="0">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000"/>
      </a:pPr>
      <a:endParaRPr lang="en-KZ"/>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E-3"/>
          <c:y val="0"/>
          <c:w val="0.64675000000000005"/>
          <c:h val="0.88175000000000003"/>
        </c:manualLayout>
      </c:layout>
      <c:barChart>
        <c:barDir val="col"/>
        <c:grouping val="stack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0-0316-BA43-8D41-4EF4A4D7AC69}"/>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Energy!$E$65:$H$65</c:f>
              <c:numCache>
                <c:formatCode>General</c:formatCode>
                <c:ptCount val="4"/>
                <c:pt idx="0">
                  <c:v>2021</c:v>
                </c:pt>
                <c:pt idx="1">
                  <c:v>2022</c:v>
                </c:pt>
                <c:pt idx="2">
                  <c:v>2023</c:v>
                </c:pt>
                <c:pt idx="3">
                  <c:v>2024</c:v>
                </c:pt>
              </c:numCache>
            </c:numRef>
          </c:cat>
          <c:val>
            <c:numRef>
              <c:f>Energy!$E$66:$H$66</c:f>
              <c:numCache>
                <c:formatCode>General</c:formatCode>
                <c:ptCount val="4"/>
                <c:pt idx="0" formatCode="#,##0">
                  <c:v>16547</c:v>
                </c:pt>
                <c:pt idx="1">
                  <c:v>16917</c:v>
                </c:pt>
                <c:pt idx="2" formatCode="#,##0">
                  <c:v>11497</c:v>
                </c:pt>
                <c:pt idx="3" formatCode="#,##0">
                  <c:v>12490</c:v>
                </c:pt>
              </c:numCache>
            </c:numRef>
          </c:val>
          <c:extLst>
            <c:ext xmlns:c16="http://schemas.microsoft.com/office/drawing/2014/chart" uri="{C3380CC4-5D6E-409C-BE32-E72D297353CC}">
              <c16:uniqueId val="{00000004-0316-BA43-8D41-4EF4A4D7AC69}"/>
            </c:ext>
          </c:extLst>
        </c:ser>
        <c:dLbls>
          <c:dLblPos val="inEnd"/>
          <c:showLegendKey val="0"/>
          <c:showVal val="1"/>
          <c:showCatName val="0"/>
          <c:showSerName val="0"/>
          <c:showPercent val="0"/>
          <c:showBubbleSize val="0"/>
        </c:dLbls>
        <c:gapWidth val="80"/>
        <c:overlap val="100"/>
        <c:axId val="-565702380"/>
        <c:axId val="689967988"/>
      </c:barChart>
      <c:catAx>
        <c:axId val="-5657023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689967988"/>
        <c:crosses val="autoZero"/>
        <c:auto val="1"/>
        <c:lblAlgn val="ctr"/>
        <c:lblOffset val="100"/>
        <c:noMultiLvlLbl val="0"/>
      </c:catAx>
      <c:valAx>
        <c:axId val="689967988"/>
        <c:scaling>
          <c:orientation val="minMax"/>
        </c:scaling>
        <c:delete val="1"/>
        <c:axPos val="l"/>
        <c:numFmt formatCode="#,##0" sourceLinked="1"/>
        <c:majorTickMark val="none"/>
        <c:minorTickMark val="none"/>
        <c:tickLblPos val="nextTo"/>
        <c:crossAx val="-565702380"/>
        <c:crosses val="autoZero"/>
        <c:crossBetween val="between"/>
      </c:valAx>
      <c:spPr>
        <a:noFill/>
        <a:ln w="6350">
          <a:noFill/>
        </a:ln>
        <a:effectLst>
          <a:outerShdw blurRad="50800" dist="50800" dir="5400000" sx="82000" sy="82000" algn="ctr" rotWithShape="0">
            <a:srgbClr val="000000">
              <a:alpha val="43137"/>
            </a:srgbClr>
          </a:outerShdw>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25E-3"/>
          <c:y val="7.4999999999999997E-3"/>
          <c:w val="0.92200000000000004"/>
          <c:h val="0.86875000000000002"/>
        </c:manualLayout>
      </c:layout>
      <c:barChart>
        <c:barDir val="col"/>
        <c:grouping val="stacked"/>
        <c:varyColors val="0"/>
        <c:ser>
          <c:idx val="0"/>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6620-E04E-A11C-F33D9524D4E9}"/>
              </c:ext>
            </c:extLst>
          </c:dPt>
          <c:dPt>
            <c:idx val="1"/>
            <c:invertIfNegative val="0"/>
            <c:bubble3D val="0"/>
            <c:extLst>
              <c:ext xmlns:c16="http://schemas.microsoft.com/office/drawing/2014/chart" uri="{C3380CC4-5D6E-409C-BE32-E72D297353CC}">
                <c16:uniqueId val="{00000001-6620-E04E-A11C-F33D9524D4E9}"/>
              </c:ext>
            </c:extLst>
          </c:dPt>
          <c:dPt>
            <c:idx val="2"/>
            <c:invertIfNegative val="0"/>
            <c:bubble3D val="0"/>
            <c:extLst>
              <c:ext xmlns:c16="http://schemas.microsoft.com/office/drawing/2014/chart" uri="{C3380CC4-5D6E-409C-BE32-E72D297353CC}">
                <c16:uniqueId val="{00000002-6620-E04E-A11C-F33D9524D4E9}"/>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Waste!$E$5:$H$5</c:f>
              <c:numCache>
                <c:formatCode>General</c:formatCode>
                <c:ptCount val="4"/>
                <c:pt idx="0">
                  <c:v>2021</c:v>
                </c:pt>
                <c:pt idx="1">
                  <c:v>2022</c:v>
                </c:pt>
                <c:pt idx="2">
                  <c:v>2023</c:v>
                </c:pt>
                <c:pt idx="3">
                  <c:v>2024</c:v>
                </c:pt>
              </c:numCache>
            </c:numRef>
          </c:cat>
          <c:val>
            <c:numRef>
              <c:f>Waste!$E$6:$H$6</c:f>
              <c:numCache>
                <c:formatCode>#,##0</c:formatCode>
                <c:ptCount val="4"/>
                <c:pt idx="0">
                  <c:v>93807384</c:v>
                </c:pt>
                <c:pt idx="1">
                  <c:v>94723935</c:v>
                </c:pt>
                <c:pt idx="2">
                  <c:v>102514185</c:v>
                </c:pt>
                <c:pt idx="3">
                  <c:v>110450576</c:v>
                </c:pt>
              </c:numCache>
            </c:numRef>
          </c:val>
          <c:extLst>
            <c:ext xmlns:c16="http://schemas.microsoft.com/office/drawing/2014/chart" uri="{C3380CC4-5D6E-409C-BE32-E72D297353CC}">
              <c16:uniqueId val="{00000000-4DC9-6D49-A8E0-1705C8D1A168}"/>
            </c:ext>
          </c:extLst>
        </c:ser>
        <c:dLbls>
          <c:showLegendKey val="0"/>
          <c:showVal val="0"/>
          <c:showCatName val="0"/>
          <c:showSerName val="0"/>
          <c:showPercent val="0"/>
          <c:showBubbleSize val="0"/>
        </c:dLbls>
        <c:gapWidth val="50"/>
        <c:overlap val="100"/>
        <c:axId val="1526036755"/>
        <c:axId val="-338331282"/>
      </c:barChart>
      <c:catAx>
        <c:axId val="15260367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338331282"/>
        <c:crosses val="autoZero"/>
        <c:auto val="1"/>
        <c:lblAlgn val="ctr"/>
        <c:lblOffset val="100"/>
        <c:noMultiLvlLbl val="0"/>
      </c:catAx>
      <c:valAx>
        <c:axId val="-338331282"/>
        <c:scaling>
          <c:orientation val="minMax"/>
        </c:scaling>
        <c:delete val="1"/>
        <c:axPos val="l"/>
        <c:numFmt formatCode="#,##0" sourceLinked="1"/>
        <c:majorTickMark val="out"/>
        <c:minorTickMark val="none"/>
        <c:tickLblPos val="nextTo"/>
        <c:crossAx val="1526036755"/>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250000000000006E-2"/>
          <c:y val="3.0249999999999999E-2"/>
          <c:w val="0.82125000000000004"/>
          <c:h val="0.8987500000000000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overflow"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Employees!$E$7:$H$7</c:f>
              <c:numCache>
                <c:formatCode>General</c:formatCode>
                <c:ptCount val="4"/>
                <c:pt idx="0">
                  <c:v>2021</c:v>
                </c:pt>
                <c:pt idx="1">
                  <c:v>2022</c:v>
                </c:pt>
                <c:pt idx="2">
                  <c:v>2023</c:v>
                </c:pt>
                <c:pt idx="3">
                  <c:v>2024</c:v>
                </c:pt>
              </c:numCache>
            </c:numRef>
          </c:cat>
          <c:val>
            <c:numRef>
              <c:f>Employees!$E$8:$H$8</c:f>
              <c:numCache>
                <c:formatCode>#,##0</c:formatCode>
                <c:ptCount val="4"/>
                <c:pt idx="0">
                  <c:v>259279</c:v>
                </c:pt>
                <c:pt idx="1">
                  <c:v>261840</c:v>
                </c:pt>
                <c:pt idx="2">
                  <c:v>267814</c:v>
                </c:pt>
                <c:pt idx="3">
                  <c:v>263942</c:v>
                </c:pt>
              </c:numCache>
            </c:numRef>
          </c:val>
          <c:extLst>
            <c:ext xmlns:c16="http://schemas.microsoft.com/office/drawing/2014/chart" uri="{C3380CC4-5D6E-409C-BE32-E72D297353CC}">
              <c16:uniqueId val="{00000000-3076-3441-9207-35BD9A0089E6}"/>
            </c:ext>
          </c:extLst>
        </c:ser>
        <c:dLbls>
          <c:showLegendKey val="0"/>
          <c:showVal val="0"/>
          <c:showCatName val="0"/>
          <c:showSerName val="0"/>
          <c:showPercent val="0"/>
          <c:showBubbleSize val="0"/>
        </c:dLbls>
        <c:gapWidth val="50"/>
        <c:overlap val="-27"/>
        <c:axId val="-1309212976"/>
        <c:axId val="-66945517"/>
      </c:barChart>
      <c:dateAx>
        <c:axId val="-130921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66945517"/>
        <c:crosses val="autoZero"/>
        <c:auto val="0"/>
        <c:lblOffset val="100"/>
        <c:baseTimeUnit val="days"/>
      </c:dateAx>
      <c:valAx>
        <c:axId val="-66945517"/>
        <c:scaling>
          <c:orientation val="minMax"/>
          <c:max val="275000"/>
          <c:min val="0"/>
        </c:scaling>
        <c:delete val="1"/>
        <c:axPos val="l"/>
        <c:numFmt formatCode="#,##0" sourceLinked="1"/>
        <c:majorTickMark val="out"/>
        <c:minorTickMark val="none"/>
        <c:tickLblPos val="nextTo"/>
        <c:crossAx val="-130921297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749999999999996E-2"/>
          <c:y val="2.1999999999999999E-2"/>
          <c:w val="0.85075000000000001"/>
          <c:h val="0.91600000000000004"/>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Employees!$E$7:$H$7</c:f>
              <c:numCache>
                <c:formatCode>General</c:formatCode>
                <c:ptCount val="4"/>
                <c:pt idx="0">
                  <c:v>2021</c:v>
                </c:pt>
                <c:pt idx="1">
                  <c:v>2022</c:v>
                </c:pt>
                <c:pt idx="2">
                  <c:v>2023</c:v>
                </c:pt>
                <c:pt idx="3">
                  <c:v>2024</c:v>
                </c:pt>
              </c:numCache>
            </c:numRef>
          </c:cat>
          <c:val>
            <c:numRef>
              <c:f>Employees!$E$38:$H$38</c:f>
              <c:numCache>
                <c:formatCode>#,##0</c:formatCode>
                <c:ptCount val="4"/>
                <c:pt idx="0">
                  <c:v>238135</c:v>
                </c:pt>
                <c:pt idx="1">
                  <c:v>240562</c:v>
                </c:pt>
                <c:pt idx="2">
                  <c:v>250333</c:v>
                </c:pt>
                <c:pt idx="3">
                  <c:v>257544</c:v>
                </c:pt>
              </c:numCache>
            </c:numRef>
          </c:val>
          <c:extLst>
            <c:ext xmlns:c16="http://schemas.microsoft.com/office/drawing/2014/chart" uri="{C3380CC4-5D6E-409C-BE32-E72D297353CC}">
              <c16:uniqueId val="{00000000-A851-5C4D-B1F7-BA8FF73BCB38}"/>
            </c:ext>
          </c:extLst>
        </c:ser>
        <c:dLbls>
          <c:showLegendKey val="0"/>
          <c:showVal val="1"/>
          <c:showCatName val="0"/>
          <c:showSerName val="0"/>
          <c:showPercent val="0"/>
          <c:showBubbleSize val="0"/>
        </c:dLbls>
        <c:gapWidth val="50"/>
        <c:overlap val="-27"/>
        <c:axId val="901140713"/>
        <c:axId val="1331300003"/>
      </c:barChart>
      <c:catAx>
        <c:axId val="90114071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31300003"/>
        <c:crosses val="autoZero"/>
        <c:auto val="1"/>
        <c:lblAlgn val="ctr"/>
        <c:lblOffset val="100"/>
        <c:noMultiLvlLbl val="0"/>
      </c:catAx>
      <c:valAx>
        <c:axId val="1331300003"/>
        <c:scaling>
          <c:orientation val="minMax"/>
          <c:max val="260000"/>
          <c:min val="0"/>
        </c:scaling>
        <c:delete val="1"/>
        <c:axPos val="l"/>
        <c:numFmt formatCode="#,##0" sourceLinked="1"/>
        <c:majorTickMark val="out"/>
        <c:minorTickMark val="none"/>
        <c:tickLblPos val="nextTo"/>
        <c:crossAx val="90114071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999999999999997E-2"/>
          <c:y val="2.2499999999999999E-2"/>
          <c:w val="0.874"/>
          <c:h val="0.92825000000000002"/>
        </c:manualLayout>
      </c:layout>
      <c:barChart>
        <c:barDir val="col"/>
        <c:grouping val="clustered"/>
        <c:varyColors val="0"/>
        <c:ser>
          <c:idx val="0"/>
          <c:order val="0"/>
          <c:spPr>
            <a:solidFill>
              <a:srgbClr val="00206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Employees!$E$99:$H$99</c:f>
              <c:numCache>
                <c:formatCode>General</c:formatCode>
                <c:ptCount val="4"/>
                <c:pt idx="0">
                  <c:v>2021</c:v>
                </c:pt>
                <c:pt idx="1">
                  <c:v>2022</c:v>
                </c:pt>
                <c:pt idx="2">
                  <c:v>2023</c:v>
                </c:pt>
                <c:pt idx="3">
                  <c:v>2024</c:v>
                </c:pt>
              </c:numCache>
            </c:numRef>
          </c:cat>
          <c:val>
            <c:numRef>
              <c:f>Employees!$E$100:$H$100</c:f>
              <c:numCache>
                <c:formatCode>General</c:formatCode>
                <c:ptCount val="4"/>
                <c:pt idx="0">
                  <c:v>12</c:v>
                </c:pt>
                <c:pt idx="1">
                  <c:v>11</c:v>
                </c:pt>
                <c:pt idx="2">
                  <c:v>12</c:v>
                </c:pt>
                <c:pt idx="3">
                  <c:v>17</c:v>
                </c:pt>
              </c:numCache>
            </c:numRef>
          </c:val>
          <c:extLst>
            <c:ext xmlns:c16="http://schemas.microsoft.com/office/drawing/2014/chart" uri="{C3380CC4-5D6E-409C-BE32-E72D297353CC}">
              <c16:uniqueId val="{00000000-06E2-BA45-B44E-030D70CA7B01}"/>
            </c:ext>
          </c:extLst>
        </c:ser>
        <c:dLbls>
          <c:showLegendKey val="0"/>
          <c:showVal val="1"/>
          <c:showCatName val="0"/>
          <c:showSerName val="0"/>
          <c:showPercent val="0"/>
          <c:showBubbleSize val="0"/>
        </c:dLbls>
        <c:gapWidth val="50"/>
        <c:axId val="-1820428898"/>
        <c:axId val="-501032159"/>
      </c:barChart>
      <c:catAx>
        <c:axId val="-182042889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1032159"/>
        <c:crosses val="autoZero"/>
        <c:auto val="1"/>
        <c:lblAlgn val="ctr"/>
        <c:lblOffset val="100"/>
        <c:noMultiLvlLbl val="0"/>
      </c:catAx>
      <c:valAx>
        <c:axId val="-501032159"/>
        <c:scaling>
          <c:orientation val="minMax"/>
          <c:max val="12"/>
        </c:scaling>
        <c:delete val="1"/>
        <c:axPos val="l"/>
        <c:numFmt formatCode="General" sourceLinked="1"/>
        <c:majorTickMark val="out"/>
        <c:minorTickMark val="none"/>
        <c:tickLblPos val="nextTo"/>
        <c:crossAx val="-182042889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75E-2"/>
          <c:y val="7.5000000000000002E-4"/>
          <c:w val="0.88024999999999998"/>
          <c:h val="0.944999999999999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Employees!$E$109:$H$109</c:f>
              <c:numCache>
                <c:formatCode>General</c:formatCode>
                <c:ptCount val="4"/>
                <c:pt idx="0">
                  <c:v>2021</c:v>
                </c:pt>
                <c:pt idx="1">
                  <c:v>2022</c:v>
                </c:pt>
                <c:pt idx="2">
                  <c:v>2023</c:v>
                </c:pt>
                <c:pt idx="3">
                  <c:v>2024</c:v>
                </c:pt>
              </c:numCache>
            </c:numRef>
          </c:cat>
          <c:val>
            <c:numRef>
              <c:f>Employees!$E$110:$H$110</c:f>
              <c:numCache>
                <c:formatCode>#,##0</c:formatCode>
                <c:ptCount val="4"/>
                <c:pt idx="0">
                  <c:v>31140</c:v>
                </c:pt>
                <c:pt idx="1">
                  <c:v>38488</c:v>
                </c:pt>
                <c:pt idx="2">
                  <c:v>41075</c:v>
                </c:pt>
                <c:pt idx="3">
                  <c:v>47413</c:v>
                </c:pt>
              </c:numCache>
            </c:numRef>
          </c:val>
          <c:extLst>
            <c:ext xmlns:c16="http://schemas.microsoft.com/office/drawing/2014/chart" uri="{C3380CC4-5D6E-409C-BE32-E72D297353CC}">
              <c16:uniqueId val="{00000000-7406-D645-B847-ED996825E1BD}"/>
            </c:ext>
          </c:extLst>
        </c:ser>
        <c:dLbls>
          <c:dLblPos val="inEnd"/>
          <c:showLegendKey val="0"/>
          <c:showVal val="1"/>
          <c:showCatName val="0"/>
          <c:showSerName val="0"/>
          <c:showPercent val="0"/>
          <c:showBubbleSize val="0"/>
        </c:dLbls>
        <c:gapWidth val="50"/>
        <c:overlap val="-70"/>
        <c:axId val="363819889"/>
        <c:axId val="1946894728"/>
      </c:barChart>
      <c:catAx>
        <c:axId val="36381988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46894728"/>
        <c:crosses val="autoZero"/>
        <c:auto val="1"/>
        <c:lblAlgn val="ctr"/>
        <c:lblOffset val="100"/>
        <c:noMultiLvlLbl val="0"/>
      </c:catAx>
      <c:valAx>
        <c:axId val="1946894728"/>
        <c:scaling>
          <c:orientation val="minMax"/>
          <c:max val="42000"/>
          <c:min val="0"/>
        </c:scaling>
        <c:delete val="1"/>
        <c:axPos val="l"/>
        <c:numFmt formatCode="#,##0" sourceLinked="1"/>
        <c:majorTickMark val="out"/>
        <c:minorTickMark val="none"/>
        <c:tickLblPos val="nextTo"/>
        <c:crossAx val="363819889"/>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950000000000001"/>
          <c:y val="1.6750000000000001E-2"/>
          <c:w val="0.46274999999999999"/>
          <c:h val="0.90325"/>
        </c:manualLayout>
      </c:layout>
      <c:barChart>
        <c:barDir val="col"/>
        <c:grouping val="clustered"/>
        <c:varyColors val="0"/>
        <c:ser>
          <c:idx val="0"/>
          <c:order val="0"/>
          <c:spPr>
            <a:solidFill>
              <a:srgbClr val="002060"/>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[1]Employees!$B$102:$B$103</c:f>
              <c:strCache>
                <c:ptCount val="2"/>
                <c:pt idx="0">
                  <c:v>Мужчины</c:v>
                </c:pt>
                <c:pt idx="1">
                  <c:v>Женщины</c:v>
                </c:pt>
              </c:strCache>
            </c:strRef>
          </c:cat>
          <c:val>
            <c:numRef>
              <c:f>Employees!$H$102:$H$103</c:f>
              <c:numCache>
                <c:formatCode>General</c:formatCode>
                <c:ptCount val="2"/>
                <c:pt idx="0">
                  <c:v>17</c:v>
                </c:pt>
                <c:pt idx="1">
                  <c:v>17</c:v>
                </c:pt>
              </c:numCache>
            </c:numRef>
          </c:val>
          <c:extLst>
            <c:ext xmlns:c16="http://schemas.microsoft.com/office/drawing/2014/chart" uri="{C3380CC4-5D6E-409C-BE32-E72D297353CC}">
              <c16:uniqueId val="{00000004-7C83-3947-B6AC-CC2FF39EFA0B}"/>
            </c:ext>
          </c:extLst>
        </c:ser>
        <c:dLbls>
          <c:dLblPos val="inEnd"/>
          <c:showLegendKey val="0"/>
          <c:showVal val="1"/>
          <c:showCatName val="0"/>
          <c:showSerName val="0"/>
          <c:showPercent val="0"/>
          <c:showBubbleSize val="0"/>
        </c:dLbls>
        <c:gapWidth val="50"/>
        <c:axId val="-665124472"/>
        <c:axId val="-974802287"/>
      </c:barChart>
      <c:catAx>
        <c:axId val="-6651244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n-US"/>
          </a:p>
        </c:txPr>
        <c:crossAx val="-974802287"/>
        <c:crosses val="autoZero"/>
        <c:auto val="1"/>
        <c:lblAlgn val="ctr"/>
        <c:lblOffset val="100"/>
        <c:noMultiLvlLbl val="0"/>
      </c:catAx>
      <c:valAx>
        <c:axId val="-974802287"/>
        <c:scaling>
          <c:orientation val="minMax"/>
          <c:min val="0"/>
        </c:scaling>
        <c:delete val="1"/>
        <c:axPos val="l"/>
        <c:numFmt formatCode="General" sourceLinked="1"/>
        <c:majorTickMark val="out"/>
        <c:minorTickMark val="none"/>
        <c:tickLblPos val="nextTo"/>
        <c:crossAx val="-66512447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
          <c:y val="1.4250000000000001E-2"/>
          <c:w val="0.73199999999999998"/>
          <c:h val="0.91874999999999996"/>
        </c:manualLayout>
      </c:layout>
      <c:barChart>
        <c:barDir val="col"/>
        <c:grouping val="clustered"/>
        <c:varyColors val="0"/>
        <c:ser>
          <c:idx val="0"/>
          <c:order val="0"/>
          <c:spPr>
            <a:solidFill>
              <a:srgbClr val="002060"/>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[1]Employees!$B$105:$B$107</c:f>
              <c:strCache>
                <c:ptCount val="3"/>
                <c:pt idx="0">
                  <c:v>До 30</c:v>
                </c:pt>
                <c:pt idx="1">
                  <c:v>30-50</c:v>
                </c:pt>
                <c:pt idx="2">
                  <c:v>Страше 50</c:v>
                </c:pt>
              </c:strCache>
            </c:strRef>
          </c:cat>
          <c:val>
            <c:numRef>
              <c:f>Employees!$H$105:$H$107</c:f>
              <c:numCache>
                <c:formatCode>General</c:formatCode>
                <c:ptCount val="3"/>
                <c:pt idx="0">
                  <c:v>25</c:v>
                </c:pt>
                <c:pt idx="1">
                  <c:v>15</c:v>
                </c:pt>
                <c:pt idx="2">
                  <c:v>17</c:v>
                </c:pt>
              </c:numCache>
            </c:numRef>
          </c:val>
          <c:extLst>
            <c:ext xmlns:c16="http://schemas.microsoft.com/office/drawing/2014/chart" uri="{C3380CC4-5D6E-409C-BE32-E72D297353CC}">
              <c16:uniqueId val="{00000006-E0A6-2F42-A4BA-E04DE2EC42A6}"/>
            </c:ext>
          </c:extLst>
        </c:ser>
        <c:dLbls>
          <c:showLegendKey val="0"/>
          <c:showVal val="0"/>
          <c:showCatName val="0"/>
          <c:showSerName val="0"/>
          <c:showPercent val="0"/>
          <c:showBubbleSize val="0"/>
        </c:dLbls>
        <c:gapWidth val="50"/>
        <c:axId val="2075275258"/>
        <c:axId val="209999123"/>
      </c:barChart>
      <c:catAx>
        <c:axId val="207527525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09999123"/>
        <c:crosses val="autoZero"/>
        <c:auto val="1"/>
        <c:lblAlgn val="ctr"/>
        <c:lblOffset val="100"/>
        <c:noMultiLvlLbl val="0"/>
      </c:catAx>
      <c:valAx>
        <c:axId val="209999123"/>
        <c:scaling>
          <c:orientation val="minMax"/>
        </c:scaling>
        <c:delete val="1"/>
        <c:axPos val="l"/>
        <c:numFmt formatCode="General" sourceLinked="1"/>
        <c:majorTickMark val="out"/>
        <c:minorTickMark val="none"/>
        <c:tickLblPos val="nextTo"/>
        <c:crossAx val="2075275258"/>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9999999999996E-2"/>
          <c:y val="6.4999999999999997E-3"/>
          <c:w val="0.88975000000000004"/>
          <c:h val="0.99350000000000005"/>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Employees!$E$137:$H$137</c:f>
              <c:numCache>
                <c:formatCode>General</c:formatCode>
                <c:ptCount val="4"/>
                <c:pt idx="0">
                  <c:v>2021</c:v>
                </c:pt>
                <c:pt idx="1">
                  <c:v>2022</c:v>
                </c:pt>
                <c:pt idx="2">
                  <c:v>2023</c:v>
                </c:pt>
                <c:pt idx="3">
                  <c:v>2024</c:v>
                </c:pt>
              </c:numCache>
            </c:numRef>
          </c:cat>
          <c:val>
            <c:numRef>
              <c:f>Employees!$E$138:$H$138</c:f>
              <c:numCache>
                <c:formatCode>#,##0</c:formatCode>
                <c:ptCount val="4"/>
                <c:pt idx="0">
                  <c:v>9661</c:v>
                </c:pt>
                <c:pt idx="1">
                  <c:v>9560</c:v>
                </c:pt>
                <c:pt idx="2">
                  <c:v>8555</c:v>
                </c:pt>
                <c:pt idx="3">
                  <c:v>7177</c:v>
                </c:pt>
              </c:numCache>
            </c:numRef>
          </c:val>
          <c:extLst>
            <c:ext xmlns:c16="http://schemas.microsoft.com/office/drawing/2014/chart" uri="{C3380CC4-5D6E-409C-BE32-E72D297353CC}">
              <c16:uniqueId val="{00000000-8F2E-7B49-BAF6-E30CCD32A603}"/>
            </c:ext>
          </c:extLst>
        </c:ser>
        <c:dLbls>
          <c:dLblPos val="inEnd"/>
          <c:showLegendKey val="0"/>
          <c:showVal val="1"/>
          <c:showCatName val="0"/>
          <c:showSerName val="0"/>
          <c:showPercent val="0"/>
          <c:showBubbleSize val="0"/>
        </c:dLbls>
        <c:gapWidth val="50"/>
        <c:overlap val="-27"/>
        <c:axId val="1842162024"/>
        <c:axId val="1815366750"/>
      </c:barChart>
      <c:catAx>
        <c:axId val="1842162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815366750"/>
        <c:crosses val="autoZero"/>
        <c:auto val="1"/>
        <c:lblAlgn val="ctr"/>
        <c:lblOffset val="100"/>
        <c:noMultiLvlLbl val="0"/>
      </c:catAx>
      <c:valAx>
        <c:axId val="1815366750"/>
        <c:scaling>
          <c:orientation val="minMax"/>
          <c:max val="11000"/>
        </c:scaling>
        <c:delete val="1"/>
        <c:axPos val="l"/>
        <c:numFmt formatCode="#,##0" sourceLinked="1"/>
        <c:majorTickMark val="out"/>
        <c:minorTickMark val="none"/>
        <c:tickLblPos val="nextTo"/>
        <c:crossAx val="184216202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2.2499999999999999E-2"/>
          <c:w val="0.88275000000000003"/>
          <c:h val="0.92649999999999999"/>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Employees!$E$148:$H$148</c:f>
              <c:numCache>
                <c:formatCode>General</c:formatCode>
                <c:ptCount val="4"/>
                <c:pt idx="0">
                  <c:v>2021</c:v>
                </c:pt>
                <c:pt idx="1">
                  <c:v>2022</c:v>
                </c:pt>
                <c:pt idx="2">
                  <c:v>2023</c:v>
                </c:pt>
                <c:pt idx="3">
                  <c:v>2024</c:v>
                </c:pt>
              </c:numCache>
            </c:numRef>
          </c:cat>
          <c:val>
            <c:numRef>
              <c:f>Employees!$E$149:$H$149</c:f>
              <c:numCache>
                <c:formatCode>General</c:formatCode>
                <c:ptCount val="4"/>
                <c:pt idx="0">
                  <c:v>133</c:v>
                </c:pt>
                <c:pt idx="1">
                  <c:v>101</c:v>
                </c:pt>
                <c:pt idx="2">
                  <c:v>61</c:v>
                </c:pt>
                <c:pt idx="3">
                  <c:v>85</c:v>
                </c:pt>
              </c:numCache>
            </c:numRef>
          </c:val>
          <c:extLst>
            <c:ext xmlns:c16="http://schemas.microsoft.com/office/drawing/2014/chart" uri="{C3380CC4-5D6E-409C-BE32-E72D297353CC}">
              <c16:uniqueId val="{00000000-0403-714B-B20C-097942E3BBAA}"/>
            </c:ext>
          </c:extLst>
        </c:ser>
        <c:dLbls>
          <c:dLblPos val="inEnd"/>
          <c:showLegendKey val="0"/>
          <c:showVal val="1"/>
          <c:showCatName val="0"/>
          <c:showSerName val="0"/>
          <c:showPercent val="0"/>
          <c:showBubbleSize val="0"/>
        </c:dLbls>
        <c:gapWidth val="50"/>
        <c:overlap val="-27"/>
        <c:axId val="-856682788"/>
        <c:axId val="-352164741"/>
      </c:barChart>
      <c:catAx>
        <c:axId val="-8566827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52164741"/>
        <c:crosses val="autoZero"/>
        <c:auto val="1"/>
        <c:lblAlgn val="ctr"/>
        <c:lblOffset val="100"/>
        <c:noMultiLvlLbl val="0"/>
      </c:catAx>
      <c:valAx>
        <c:axId val="-352164741"/>
        <c:scaling>
          <c:orientation val="minMax"/>
        </c:scaling>
        <c:delete val="1"/>
        <c:axPos val="l"/>
        <c:numFmt formatCode="General" sourceLinked="1"/>
        <c:majorTickMark val="none"/>
        <c:minorTickMark val="none"/>
        <c:tickLblPos val="nextTo"/>
        <c:crossAx val="-85668278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50000000000001"/>
          <c:y val="9.2999999999999999E-2"/>
          <c:w val="0.76749999999999996"/>
          <c:h val="0.70474999999999999"/>
        </c:manualLayout>
      </c:layout>
      <c:barChart>
        <c:barDir val="col"/>
        <c:grouping val="stacked"/>
        <c:varyColors val="0"/>
        <c:ser>
          <c:idx val="1"/>
          <c:order val="0"/>
          <c:tx>
            <c:v>Scope 1</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Emissions!$E$7:$H$7</c:f>
              <c:numCache>
                <c:formatCode>General</c:formatCode>
                <c:ptCount val="4"/>
                <c:pt idx="0">
                  <c:v>2021</c:v>
                </c:pt>
                <c:pt idx="1">
                  <c:v>2022</c:v>
                </c:pt>
                <c:pt idx="2">
                  <c:v>2023</c:v>
                </c:pt>
                <c:pt idx="3">
                  <c:v>2024</c:v>
                </c:pt>
              </c:numCache>
            </c:numRef>
          </c:cat>
          <c:val>
            <c:numRef>
              <c:f>Emissions!$E$9:$H$9</c:f>
              <c:numCache>
                <c:formatCode>0.0</c:formatCode>
                <c:ptCount val="4"/>
                <c:pt idx="0">
                  <c:v>61.59</c:v>
                </c:pt>
                <c:pt idx="1">
                  <c:v>50.57</c:v>
                </c:pt>
                <c:pt idx="2">
                  <c:v>49.81</c:v>
                </c:pt>
                <c:pt idx="3">
                  <c:v>48.38</c:v>
                </c:pt>
              </c:numCache>
            </c:numRef>
          </c:val>
          <c:extLst>
            <c:ext xmlns:c16="http://schemas.microsoft.com/office/drawing/2014/chart" uri="{C3380CC4-5D6E-409C-BE32-E72D297353CC}">
              <c16:uniqueId val="{00000000-BF9D-8746-B1E3-693EEC5968B0}"/>
            </c:ext>
          </c:extLst>
        </c:ser>
        <c:ser>
          <c:idx val="2"/>
          <c:order val="1"/>
          <c:tx>
            <c:v>Scope 2</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effectLst>
                      <a:outerShdw blurRad="50800" dist="50800" dir="5400000" sx="14000" sy="14000" algn="ctr" rotWithShape="0">
                        <a:srgbClr val="000000">
                          <a:alpha val="43137"/>
                        </a:srgbClr>
                      </a:outerShdw>
                    </a:effectLst>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Emissions!$E$7:$H$7</c:f>
              <c:numCache>
                <c:formatCode>General</c:formatCode>
                <c:ptCount val="4"/>
                <c:pt idx="0">
                  <c:v>2021</c:v>
                </c:pt>
                <c:pt idx="1">
                  <c:v>2022</c:v>
                </c:pt>
                <c:pt idx="2">
                  <c:v>2023</c:v>
                </c:pt>
                <c:pt idx="3">
                  <c:v>2024</c:v>
                </c:pt>
              </c:numCache>
            </c:numRef>
          </c:cat>
          <c:val>
            <c:numRef>
              <c:f>Emissions!$E$32:$H$32</c:f>
              <c:numCache>
                <c:formatCode>General</c:formatCode>
                <c:ptCount val="4"/>
                <c:pt idx="0">
                  <c:v>10.65</c:v>
                </c:pt>
                <c:pt idx="1">
                  <c:v>10.130000000000001</c:v>
                </c:pt>
                <c:pt idx="2">
                  <c:v>10</c:v>
                </c:pt>
                <c:pt idx="3">
                  <c:v>9.4600000000000009</c:v>
                </c:pt>
              </c:numCache>
            </c:numRef>
          </c:val>
          <c:extLst>
            <c:ext xmlns:c16="http://schemas.microsoft.com/office/drawing/2014/chart" uri="{C3380CC4-5D6E-409C-BE32-E72D297353CC}">
              <c16:uniqueId val="{00000004-BF9D-8746-B1E3-693EEC5968B0}"/>
            </c:ext>
          </c:extLst>
        </c:ser>
        <c:dLbls>
          <c:dLblPos val="inEnd"/>
          <c:showLegendKey val="0"/>
          <c:showVal val="1"/>
          <c:showCatName val="0"/>
          <c:showSerName val="0"/>
          <c:showPercent val="0"/>
          <c:showBubbleSize val="0"/>
        </c:dLbls>
        <c:gapWidth val="50"/>
        <c:overlap val="100"/>
        <c:axId val="247417515"/>
        <c:axId val="879806648"/>
      </c:barChart>
      <c:catAx>
        <c:axId val="24741751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n-US"/>
          </a:p>
        </c:txPr>
        <c:crossAx val="879806648"/>
        <c:crossesAt val="0"/>
        <c:auto val="0"/>
        <c:lblAlgn val="ctr"/>
        <c:lblOffset val="100"/>
        <c:noMultiLvlLbl val="0"/>
      </c:catAx>
      <c:valAx>
        <c:axId val="879806648"/>
        <c:scaling>
          <c:orientation val="minMax"/>
          <c:max val="70"/>
        </c:scaling>
        <c:delete val="1"/>
        <c:axPos val="l"/>
        <c:numFmt formatCode="0.0" sourceLinked="1"/>
        <c:majorTickMark val="out"/>
        <c:minorTickMark val="none"/>
        <c:tickLblPos val="nextTo"/>
        <c:crossAx val="247417515"/>
        <c:crosses val="autoZero"/>
        <c:crossBetween val="between"/>
        <c:majorUnit val="10"/>
      </c:valAx>
      <c:spPr>
        <a:noFill/>
        <a:ln w="25400">
          <a:noFill/>
        </a:ln>
        <a:effectLst/>
      </c:spPr>
    </c:plotArea>
    <c:legend>
      <c:legendPos val="b"/>
      <c:layout>
        <c:manualLayout>
          <c:xMode val="edge"/>
          <c:yMode val="edge"/>
          <c:x val="0.36249999999999999"/>
          <c:y val="0.89224999999999999"/>
          <c:w val="0.28149999999999997"/>
          <c:h val="8.3750000000000005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rgbClr val="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000000000000001E-2"/>
          <c:y val="0"/>
          <c:w val="0.88200000000000001"/>
          <c:h val="0.94750000000000001"/>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Employees!$E$148:$H$148</c:f>
              <c:numCache>
                <c:formatCode>General</c:formatCode>
                <c:ptCount val="4"/>
                <c:pt idx="0">
                  <c:v>2021</c:v>
                </c:pt>
                <c:pt idx="1">
                  <c:v>2022</c:v>
                </c:pt>
                <c:pt idx="2">
                  <c:v>2023</c:v>
                </c:pt>
                <c:pt idx="3">
                  <c:v>2024</c:v>
                </c:pt>
              </c:numCache>
            </c:numRef>
          </c:cat>
          <c:val>
            <c:numRef>
              <c:f>Employees!$E$150:$H$150</c:f>
              <c:numCache>
                <c:formatCode>General</c:formatCode>
                <c:ptCount val="4"/>
                <c:pt idx="0">
                  <c:v>83</c:v>
                </c:pt>
                <c:pt idx="1">
                  <c:v>188</c:v>
                </c:pt>
                <c:pt idx="2">
                  <c:v>87</c:v>
                </c:pt>
                <c:pt idx="3">
                  <c:v>54</c:v>
                </c:pt>
              </c:numCache>
            </c:numRef>
          </c:val>
          <c:extLst>
            <c:ext xmlns:c16="http://schemas.microsoft.com/office/drawing/2014/chart" uri="{C3380CC4-5D6E-409C-BE32-E72D297353CC}">
              <c16:uniqueId val="{00000000-A292-A84F-9D38-CB70DBBED503}"/>
            </c:ext>
          </c:extLst>
        </c:ser>
        <c:dLbls>
          <c:dLblPos val="inEnd"/>
          <c:showLegendKey val="0"/>
          <c:showVal val="1"/>
          <c:showCatName val="0"/>
          <c:showSerName val="0"/>
          <c:showPercent val="0"/>
          <c:showBubbleSize val="0"/>
        </c:dLbls>
        <c:gapWidth val="50"/>
        <c:overlap val="-27"/>
        <c:axId val="-478939590"/>
        <c:axId val="-1362270831"/>
      </c:barChart>
      <c:catAx>
        <c:axId val="-47893959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62270831"/>
        <c:crosses val="autoZero"/>
        <c:auto val="1"/>
        <c:lblAlgn val="ctr"/>
        <c:lblOffset val="100"/>
        <c:noMultiLvlLbl val="0"/>
      </c:catAx>
      <c:valAx>
        <c:axId val="-1362270831"/>
        <c:scaling>
          <c:orientation val="minMax"/>
        </c:scaling>
        <c:delete val="1"/>
        <c:axPos val="l"/>
        <c:numFmt formatCode="General" sourceLinked="1"/>
        <c:majorTickMark val="none"/>
        <c:minorTickMark val="none"/>
        <c:tickLblPos val="nextTo"/>
        <c:crossAx val="-47893959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249999999999998E-2"/>
          <c:y val="2.7499999999999998E-3"/>
          <c:w val="0.86975000000000002"/>
          <c:h val="0.93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Employees!$E$64:$H$64</c:f>
              <c:numCache>
                <c:formatCode>#,##0</c:formatCode>
                <c:ptCount val="4"/>
                <c:pt idx="0">
                  <c:v>21143</c:v>
                </c:pt>
                <c:pt idx="1">
                  <c:v>21278</c:v>
                </c:pt>
                <c:pt idx="2">
                  <c:v>17481</c:v>
                </c:pt>
                <c:pt idx="3">
                  <c:v>6398</c:v>
                </c:pt>
              </c:numCache>
            </c:numRef>
          </c:val>
          <c:extLst>
            <c:ext xmlns:c16="http://schemas.microsoft.com/office/drawing/2014/chart" uri="{C3380CC4-5D6E-409C-BE32-E72D297353CC}">
              <c16:uniqueId val="{00000000-17DD-9E47-971F-2E5DBA5B6FEC}"/>
            </c:ext>
          </c:extLst>
        </c:ser>
        <c:dLbls>
          <c:showLegendKey val="0"/>
          <c:showVal val="1"/>
          <c:showCatName val="0"/>
          <c:showSerName val="0"/>
          <c:showPercent val="0"/>
          <c:showBubbleSize val="0"/>
        </c:dLbls>
        <c:gapWidth val="50"/>
        <c:overlap val="-27"/>
        <c:axId val="-700447236"/>
        <c:axId val="-767699359"/>
      </c:barChart>
      <c:catAx>
        <c:axId val="-7004472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767699359"/>
        <c:crosses val="autoZero"/>
        <c:auto val="1"/>
        <c:lblAlgn val="ctr"/>
        <c:lblOffset val="100"/>
        <c:noMultiLvlLbl val="0"/>
      </c:catAx>
      <c:valAx>
        <c:axId val="-767699359"/>
        <c:scaling>
          <c:orientation val="minMax"/>
          <c:max val="22000"/>
          <c:min val="0"/>
        </c:scaling>
        <c:delete val="1"/>
        <c:axPos val="l"/>
        <c:numFmt formatCode="#,##0" sourceLinked="1"/>
        <c:majorTickMark val="out"/>
        <c:minorTickMark val="none"/>
        <c:tickLblPos val="nextTo"/>
        <c:crossAx val="-7004472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000000000000003E-2"/>
          <c:y val="1.4500000000000001E-2"/>
          <c:w val="0.86824999999999997"/>
          <c:h val="0.85750000000000004"/>
        </c:manualLayout>
      </c:layout>
      <c:barChart>
        <c:barDir val="col"/>
        <c:grouping val="stacked"/>
        <c:varyColors val="0"/>
        <c:ser>
          <c:idx val="0"/>
          <c:order val="0"/>
          <c:tx>
            <c:strRef>
              <c:f>[1]Employees!$B$96</c:f>
              <c:strCache>
                <c:ptCount val="1"/>
                <c:pt idx="0">
                  <c:v>Полный рабочий день</c:v>
                </c:pt>
              </c:strCache>
            </c:strRef>
          </c:tx>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Employees!$E$96:$H$96</c:f>
              <c:numCache>
                <c:formatCode>#,##0</c:formatCode>
                <c:ptCount val="4"/>
                <c:pt idx="0">
                  <c:v>202989</c:v>
                </c:pt>
                <c:pt idx="1">
                  <c:v>209611</c:v>
                </c:pt>
                <c:pt idx="2">
                  <c:v>260685</c:v>
                </c:pt>
                <c:pt idx="3">
                  <c:v>257966</c:v>
                </c:pt>
              </c:numCache>
            </c:numRef>
          </c:val>
          <c:extLst>
            <c:ext xmlns:c16="http://schemas.microsoft.com/office/drawing/2014/chart" uri="{C3380CC4-5D6E-409C-BE32-E72D297353CC}">
              <c16:uniqueId val="{00000000-9B19-3644-8787-74F01E04AEC6}"/>
            </c:ext>
          </c:extLst>
        </c:ser>
        <c:ser>
          <c:idx val="1"/>
          <c:order val="1"/>
          <c:tx>
            <c:strRef>
              <c:f>Employees!$B$97</c:f>
              <c:strCache>
                <c:ptCount val="1"/>
                <c:pt idx="0">
                  <c:v>Неполный рабочий день</c:v>
                </c:pt>
              </c:strCache>
            </c:strRef>
          </c:tx>
          <c:spPr>
            <a:solidFill>
              <a:srgbClr val="B99D75"/>
            </a:solidFill>
            <a:ln w="38100">
              <a:noFill/>
            </a:ln>
            <a:effectLst/>
          </c:spPr>
          <c:invertIfNegative val="0"/>
          <c:dLbls>
            <c:dLbl>
              <c:idx val="0"/>
              <c:layout>
                <c:manualLayout>
                  <c:x val="0"/>
                  <c:y val="-2.50000000000000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B19-3644-8787-74F01E04AEC6}"/>
                </c:ext>
              </c:extLst>
            </c:dLbl>
            <c:dLbl>
              <c:idx val="1"/>
              <c:layout>
                <c:manualLayout>
                  <c:x val="0"/>
                  <c:y val="5.00000000000000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B19-3644-8787-74F01E04AEC6}"/>
                </c:ext>
              </c:extLst>
            </c:dLbl>
            <c:dLbl>
              <c:idx val="2"/>
              <c:layout>
                <c:manualLayout>
                  <c:x val="0"/>
                  <c:y val="-7.5000000000000002E-4"/>
                </c:manualLayout>
              </c:layout>
              <c:numFmt formatCode="#,##0" sourceLinked="0"/>
              <c:spPr>
                <a:noFill/>
                <a:ln w="6350">
                  <a:noFill/>
                </a:ln>
                <a:effectLst/>
              </c:spPr>
              <c:txPr>
                <a:bodyPr rot="0" spcFirstLastPara="1" vertOverflow="ellipsis" vert="horz" wrap="square" lIns="38100" tIns="19050" rIns="38100" bIns="19050" anchor="ctr" anchorCtr="1"/>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6.1249999999999999E-2"/>
                      <c:h val="3.2000000000000001E-2"/>
                    </c:manualLayout>
                  </c15:layout>
                </c:ext>
                <c:ext xmlns:c16="http://schemas.microsoft.com/office/drawing/2014/chart" uri="{C3380CC4-5D6E-409C-BE32-E72D297353CC}">
                  <c16:uniqueId val="{00000003-9B19-3644-8787-74F01E04AEC6}"/>
                </c:ext>
              </c:extLst>
            </c:dLbl>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Employees!$E$97:$H$97</c:f>
              <c:numCache>
                <c:formatCode>#,##0</c:formatCode>
                <c:ptCount val="4"/>
                <c:pt idx="0">
                  <c:v>11510</c:v>
                </c:pt>
                <c:pt idx="1">
                  <c:v>6465</c:v>
                </c:pt>
                <c:pt idx="2">
                  <c:v>7129</c:v>
                </c:pt>
                <c:pt idx="3">
                  <c:v>5976</c:v>
                </c:pt>
              </c:numCache>
            </c:numRef>
          </c:val>
          <c:extLst>
            <c:ext xmlns:c16="http://schemas.microsoft.com/office/drawing/2014/chart" uri="{C3380CC4-5D6E-409C-BE32-E72D297353CC}">
              <c16:uniqueId val="{00000005-9B19-3644-8787-74F01E04AEC6}"/>
            </c:ext>
          </c:extLst>
        </c:ser>
        <c:dLbls>
          <c:showLegendKey val="0"/>
          <c:showVal val="1"/>
          <c:showCatName val="0"/>
          <c:showSerName val="0"/>
          <c:showPercent val="0"/>
          <c:showBubbleSize val="0"/>
        </c:dLbls>
        <c:gapWidth val="50"/>
        <c:overlap val="100"/>
        <c:axId val="-1984967122"/>
        <c:axId val="1633575601"/>
      </c:barChart>
      <c:catAx>
        <c:axId val="-198496712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33575601"/>
        <c:crosses val="autoZero"/>
        <c:auto val="1"/>
        <c:lblAlgn val="ctr"/>
        <c:lblOffset val="100"/>
        <c:noMultiLvlLbl val="0"/>
      </c:catAx>
      <c:valAx>
        <c:axId val="1633575601"/>
        <c:scaling>
          <c:orientation val="minMax"/>
          <c:max val="270000"/>
          <c:min val="0"/>
        </c:scaling>
        <c:delete val="1"/>
        <c:axPos val="l"/>
        <c:numFmt formatCode="#,##0" sourceLinked="1"/>
        <c:majorTickMark val="out"/>
        <c:minorTickMark val="none"/>
        <c:tickLblPos val="nextTo"/>
        <c:crossAx val="-1984967122"/>
        <c:crosses val="autoZero"/>
        <c:crossBetween val="between"/>
      </c:valAx>
      <c:spPr>
        <a:noFill/>
        <a:ln w="6350">
          <a:noFill/>
        </a:ln>
        <a:effectLst/>
      </c:spPr>
    </c:plotArea>
    <c:legend>
      <c:legendPos val="b"/>
      <c:layout>
        <c:manualLayout>
          <c:xMode val="edge"/>
          <c:yMode val="edge"/>
          <c:x val="0.14924999999999999"/>
          <c:y val="0.95274999999999999"/>
          <c:w val="0.68600000000000005"/>
          <c:h val="3.9750000000000001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1F3-2E48-B07A-CC28DCC4E87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299-8A4A-9190-57045C7F3DCF}"/>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'[1]Diversity&amp;Inclusion'!$B$9:$B$11</c:f>
              <c:strCache>
                <c:ptCount val="3"/>
                <c:pt idx="0">
                  <c:v>Мужчины</c:v>
                </c:pt>
                <c:pt idx="1">
                  <c:v>Доля мужчин</c:v>
                </c:pt>
                <c:pt idx="2">
                  <c:v>Женщины</c:v>
                </c:pt>
              </c:strCache>
            </c:strRef>
          </c:cat>
          <c:val>
            <c:numRef>
              <c:f>('Diversity&amp;Inclusion'!$H$9,'Diversity&amp;Inclusion'!$H$11)</c:f>
              <c:numCache>
                <c:formatCode>#,##0</c:formatCode>
                <c:ptCount val="2"/>
                <c:pt idx="0">
                  <c:v>196369</c:v>
                </c:pt>
                <c:pt idx="1">
                  <c:v>67573</c:v>
                </c:pt>
              </c:numCache>
            </c:numRef>
          </c:val>
          <c:extLst>
            <c:ext xmlns:c16="http://schemas.microsoft.com/office/drawing/2014/chart" uri="{C3380CC4-5D6E-409C-BE32-E72D297353CC}">
              <c16:uniqueId val="{00000004-31F3-2E48-B07A-CC28DCC4E876}"/>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77A-CC48-A412-33BE1489201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77A-CC48-A412-33BE1489201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77A-CC48-A412-33BE1489201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KZ"/>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('Diversity&amp;Inclusion'!$B$17,'Diversity&amp;Inclusion'!$B$23,'Diversity&amp;Inclusion'!$B$29)</c:f>
              <c:strCache>
                <c:ptCount val="3"/>
                <c:pt idx="0">
                  <c:v>До 30</c:v>
                </c:pt>
                <c:pt idx="1">
                  <c:v>30-50</c:v>
                </c:pt>
                <c:pt idx="2">
                  <c:v>Старше 50</c:v>
                </c:pt>
              </c:strCache>
            </c:strRef>
          </c:cat>
          <c:val>
            <c:numRef>
              <c:f>('Diversity&amp;Inclusion'!$H$17,'Diversity&amp;Inclusion'!$H$23,'Diversity&amp;Inclusion'!$H$29)</c:f>
              <c:numCache>
                <c:formatCode>#,##0</c:formatCode>
                <c:ptCount val="3"/>
                <c:pt idx="0">
                  <c:v>38539</c:v>
                </c:pt>
                <c:pt idx="1">
                  <c:v>152985</c:v>
                </c:pt>
                <c:pt idx="2">
                  <c:v>72418</c:v>
                </c:pt>
              </c:numCache>
            </c:numRef>
          </c:val>
          <c:extLst>
            <c:ext xmlns:c16="http://schemas.microsoft.com/office/drawing/2014/chart" uri="{C3380CC4-5D6E-409C-BE32-E72D297353CC}">
              <c16:uniqueId val="{00000006-977A-CC48-A412-33BE14892013}"/>
            </c:ext>
          </c:extLst>
        </c:ser>
        <c:dLbls>
          <c:showLegendKey val="0"/>
          <c:showVal val="0"/>
          <c:showCatName val="0"/>
          <c:showSerName val="0"/>
          <c:showPercent val="0"/>
          <c:showBubbleSize val="0"/>
          <c:showLeaderLines val="0"/>
        </c:dLbls>
        <c:firstSliceAng val="0"/>
        <c:holeSize val="50"/>
      </c:doughnutChart>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4A7-A445-AA87-33F45E34FFF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BF3-1D41-999F-DD707D5D9298}"/>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3-84A7-A445-AA87-33F45E34FFF8}"/>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'[1]Diversity&amp;Inclusion'!$B$9:$B$11</c:f>
              <c:strCache>
                <c:ptCount val="3"/>
                <c:pt idx="0">
                  <c:v>Мужчины</c:v>
                </c:pt>
                <c:pt idx="1">
                  <c:v>Доля мужчин</c:v>
                </c:pt>
                <c:pt idx="2">
                  <c:v>Женщины</c:v>
                </c:pt>
              </c:strCache>
            </c:strRef>
          </c:cat>
          <c:val>
            <c:numRef>
              <c:f>('Diversity&amp;Inclusion'!$H$38,'Diversity&amp;Inclusion'!$H$40)</c:f>
              <c:numCache>
                <c:formatCode>#,##0</c:formatCode>
                <c:ptCount val="2"/>
                <c:pt idx="0">
                  <c:v>193768</c:v>
                </c:pt>
                <c:pt idx="1">
                  <c:v>63776</c:v>
                </c:pt>
              </c:numCache>
            </c:numRef>
          </c:val>
          <c:extLst>
            <c:ext xmlns:c16="http://schemas.microsoft.com/office/drawing/2014/chart" uri="{C3380CC4-5D6E-409C-BE32-E72D297353CC}">
              <c16:uniqueId val="{00000004-84A7-A445-AA87-33F45E34FFF8}"/>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149999999999999"/>
          <c:y val="8.7999999999999995E-2"/>
          <c:w val="0.64175000000000004"/>
          <c:h val="0.76300000000000001"/>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E44-B24E-A692-255D1B470FA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8D6-D749-89CE-C37189F84B24}"/>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3-DE44-B24E-A692-255D1B470FA9}"/>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'[1]Diversity&amp;Inclusion'!$B$9:$B$11</c:f>
              <c:strCache>
                <c:ptCount val="3"/>
                <c:pt idx="0">
                  <c:v>Мужчины</c:v>
                </c:pt>
                <c:pt idx="1">
                  <c:v>Доля мужчин</c:v>
                </c:pt>
                <c:pt idx="2">
                  <c:v>Женщины</c:v>
                </c:pt>
              </c:strCache>
            </c:strRef>
          </c:cat>
          <c:val>
            <c:numRef>
              <c:f>('Diversity&amp;Inclusion'!$H$38,'Diversity&amp;Inclusion'!$H$40)</c:f>
              <c:numCache>
                <c:formatCode>#,##0</c:formatCode>
                <c:ptCount val="2"/>
                <c:pt idx="0">
                  <c:v>193768</c:v>
                </c:pt>
                <c:pt idx="1">
                  <c:v>63776</c:v>
                </c:pt>
              </c:numCache>
            </c:numRef>
          </c:val>
          <c:extLst>
            <c:ext xmlns:c16="http://schemas.microsoft.com/office/drawing/2014/chart" uri="{C3380CC4-5D6E-409C-BE32-E72D297353CC}">
              <c16:uniqueId val="{00000004-DE44-B24E-A692-255D1B470FA9}"/>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7ED-5848-B8BF-24535F3893D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A25-4148-A579-110A9D62F239}"/>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3-A7ED-5848-B8BF-24535F3893DC}"/>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'[1]Diversity&amp;Inclusion'!$B$9:$B$11</c:f>
              <c:strCache>
                <c:ptCount val="3"/>
                <c:pt idx="0">
                  <c:v>Мужчины</c:v>
                </c:pt>
                <c:pt idx="1">
                  <c:v>Доля мужчин</c:v>
                </c:pt>
                <c:pt idx="2">
                  <c:v>Женщины</c:v>
                </c:pt>
              </c:strCache>
            </c:strRef>
          </c:cat>
          <c:val>
            <c:numRef>
              <c:f>('Diversity&amp;Inclusion'!$H$55,'Diversity&amp;Inclusion'!$H$57)</c:f>
              <c:numCache>
                <c:formatCode>#,##0</c:formatCode>
                <c:ptCount val="2"/>
                <c:pt idx="0">
                  <c:v>1016</c:v>
                </c:pt>
                <c:pt idx="1">
                  <c:v>4960</c:v>
                </c:pt>
              </c:numCache>
            </c:numRef>
          </c:val>
          <c:extLst>
            <c:ext xmlns:c16="http://schemas.microsoft.com/office/drawing/2014/chart" uri="{C3380CC4-5D6E-409C-BE32-E72D297353CC}">
              <c16:uniqueId val="{00000004-A7ED-5848-B8BF-24535F3893DC}"/>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170-5C40-A5F1-5D44AA298F7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BB9-1F49-814C-01D3F2DA6EF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3-E170-5C40-A5F1-5D44AA298F7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BB9-1F49-814C-01D3F2DA6EF8}"/>
              </c:ext>
            </c:extLst>
          </c:dPt>
          <c:dPt>
            <c:idx val="4"/>
            <c:bubble3D val="0"/>
            <c:spPr>
              <a:solidFill>
                <a:schemeClr val="bg2">
                  <a:lumMod val="75000"/>
                </a:schemeClr>
              </a:solidFill>
              <a:ln w="19050" cap="flat" cmpd="sng">
                <a:solidFill>
                  <a:schemeClr val="bg1"/>
                </a:solidFill>
              </a:ln>
              <a:effectLst/>
            </c:spPr>
            <c:extLst>
              <c:ext xmlns:c16="http://schemas.microsoft.com/office/drawing/2014/chart" uri="{C3380CC4-5D6E-409C-BE32-E72D297353CC}">
                <c16:uniqueId val="{00000005-E170-5C40-A5F1-5D44AA298F76}"/>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en-KZ"/>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'[1]Diversity&amp;Inclusion'!$B$68:$B$72</c:f>
              <c:strCache>
                <c:ptCount val="5"/>
                <c:pt idx="0">
                  <c:v>До 30</c:v>
                </c:pt>
                <c:pt idx="1">
                  <c:v>Доля работников до 30</c:v>
                </c:pt>
                <c:pt idx="2">
                  <c:v>30-50</c:v>
                </c:pt>
                <c:pt idx="3">
                  <c:v>Доля работников от 30 до 50</c:v>
                </c:pt>
                <c:pt idx="4">
                  <c:v>Старше 50</c:v>
                </c:pt>
              </c:strCache>
            </c:strRef>
          </c:cat>
          <c:val>
            <c:numRef>
              <c:f>('Diversity&amp;Inclusion'!$H$68,'Diversity&amp;Inclusion'!$H$70,'Diversity&amp;Inclusion'!$H$72)</c:f>
              <c:numCache>
                <c:formatCode>#,##0</c:formatCode>
                <c:ptCount val="3"/>
                <c:pt idx="0">
                  <c:v>14776</c:v>
                </c:pt>
                <c:pt idx="1">
                  <c:v>25722</c:v>
                </c:pt>
                <c:pt idx="2">
                  <c:v>6916</c:v>
                </c:pt>
              </c:numCache>
            </c:numRef>
          </c:val>
          <c:extLst>
            <c:ext xmlns:c16="http://schemas.microsoft.com/office/drawing/2014/chart" uri="{C3380CC4-5D6E-409C-BE32-E72D297353CC}">
              <c16:uniqueId val="{00000006-E170-5C40-A5F1-5D44AA298F76}"/>
            </c:ext>
          </c:extLst>
        </c:ser>
        <c:dLbls>
          <c:showLegendKey val="0"/>
          <c:showVal val="0"/>
          <c:showCatName val="0"/>
          <c:showSerName val="0"/>
          <c:showPercent val="0"/>
          <c:showBubbleSize val="0"/>
          <c:showLeaderLines val="0"/>
        </c:dLbls>
        <c:firstSliceAng val="0"/>
        <c:holeSize val="50"/>
      </c:doughnutChart>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6F1-2643-99DA-B7DF0EE55C4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F6F-2E4B-BBEE-664C578BA0DE}"/>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3-76F1-2643-99DA-B7DF0EE55C41}"/>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'[1]Diversity&amp;Inclusion'!$B$9:$B$11</c:f>
              <c:strCache>
                <c:ptCount val="3"/>
                <c:pt idx="0">
                  <c:v>Мужчины</c:v>
                </c:pt>
                <c:pt idx="1">
                  <c:v>Доля мужчин</c:v>
                </c:pt>
                <c:pt idx="2">
                  <c:v>Женщины</c:v>
                </c:pt>
              </c:strCache>
            </c:strRef>
          </c:cat>
          <c:val>
            <c:numRef>
              <c:f>('Diversity&amp;Inclusion'!$H$63,'Diversity&amp;Inclusion'!$H$65)</c:f>
              <c:numCache>
                <c:formatCode>#,##0</c:formatCode>
                <c:ptCount val="2"/>
                <c:pt idx="0">
                  <c:v>36304</c:v>
                </c:pt>
                <c:pt idx="1">
                  <c:v>11109</c:v>
                </c:pt>
              </c:numCache>
            </c:numRef>
          </c:val>
          <c:extLst>
            <c:ext xmlns:c16="http://schemas.microsoft.com/office/drawing/2014/chart" uri="{C3380CC4-5D6E-409C-BE32-E72D297353CC}">
              <c16:uniqueId val="{00000004-76F1-2643-99DA-B7DF0EE55C41}"/>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50000000000001"/>
          <c:y val="0.18575"/>
          <c:w val="0.46750000000000003"/>
          <c:h val="0.64149999999999996"/>
        </c:manualLayout>
      </c:layout>
      <c:pieChart>
        <c:varyColors val="1"/>
        <c:ser>
          <c:idx val="0"/>
          <c:order val="0"/>
          <c:dLbls>
            <c:spPr>
              <a:noFill/>
              <a:ln w="6350">
                <a:noFill/>
              </a:ln>
              <a:effectLst/>
            </c:spPr>
            <c:txPr>
              <a:bodyPr rot="0" vert="horz"/>
              <a:lstStyle/>
              <a:p>
                <a:pPr algn="ctr">
                  <a:defRPr/>
                </a:pPr>
                <a:endParaRPr lang="en-US"/>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wedgeRectCallout">
                    <a:avLst/>
                  </a:prstGeom>
                </c15:spPr>
              </c:ext>
            </c:extLst>
          </c:dLbls>
          <c:cat>
            <c:strRef>
              <c:f>Emissions!$B$85:$B$90</c:f>
              <c:strCache>
                <c:ptCount val="6"/>
                <c:pt idx="0">
                  <c:v>Оксиды азота (NOХ)</c:v>
                </c:pt>
                <c:pt idx="1">
                  <c:v>Диоксид серы (SOX)</c:v>
                </c:pt>
                <c:pt idx="2">
                  <c:v>Летучие органические соединения (ЛОС)</c:v>
                </c:pt>
                <c:pt idx="3">
                  <c:v>Оксид углерода (СО)</c:v>
                </c:pt>
                <c:pt idx="4">
                  <c:v>Твердые частицы (РМ)</c:v>
                </c:pt>
                <c:pt idx="5">
                  <c:v>Прочие</c:v>
                </c:pt>
              </c:strCache>
            </c:strRef>
          </c:cat>
          <c:val>
            <c:numRef>
              <c:f>Emissions!$H$85:$H$90</c:f>
              <c:numCache>
                <c:formatCode>#,##0</c:formatCode>
                <c:ptCount val="6"/>
                <c:pt idx="0">
                  <c:v>100492</c:v>
                </c:pt>
                <c:pt idx="1">
                  <c:v>227728</c:v>
                </c:pt>
                <c:pt idx="2" formatCode="General">
                  <c:v>609</c:v>
                </c:pt>
                <c:pt idx="3">
                  <c:v>39694</c:v>
                </c:pt>
                <c:pt idx="4">
                  <c:v>53648</c:v>
                </c:pt>
                <c:pt idx="5">
                  <c:v>65887</c:v>
                </c:pt>
              </c:numCache>
            </c:numRef>
          </c:val>
          <c:extLst>
            <c:ext xmlns:c16="http://schemas.microsoft.com/office/drawing/2014/chart" uri="{C3380CC4-5D6E-409C-BE32-E72D297353CC}">
              <c16:uniqueId val="{0000000C-EC23-5E47-8CA8-24AA2E11E357}"/>
            </c:ext>
          </c:extLst>
        </c:ser>
        <c:dLbls>
          <c:showLegendKey val="0"/>
          <c:showVal val="0"/>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a:noFill/>
      <a:round/>
    </a:ln>
    <a:effectLst/>
  </c:spPr>
  <c:txPr>
    <a:bodyPr/>
    <a:lstStyle/>
    <a:p>
      <a:pPr>
        <a:defRPr sz="1000" b="1"/>
      </a:pPr>
      <a:endParaRPr lang="en-KZ"/>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250000000000005E-2"/>
          <c:y val="0.1225"/>
          <c:w val="0.86275000000000002"/>
          <c:h val="0.81850000000000001"/>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Training!$E$7:$H$7</c:f>
              <c:numCache>
                <c:formatCode>General</c:formatCode>
                <c:ptCount val="4"/>
                <c:pt idx="0">
                  <c:v>2021</c:v>
                </c:pt>
                <c:pt idx="1">
                  <c:v>2022</c:v>
                </c:pt>
                <c:pt idx="2">
                  <c:v>2023</c:v>
                </c:pt>
                <c:pt idx="3">
                  <c:v>2024</c:v>
                </c:pt>
              </c:numCache>
            </c:numRef>
          </c:cat>
          <c:val>
            <c:numRef>
              <c:f>Training!$E$11:$H$11</c:f>
              <c:numCache>
                <c:formatCode>General</c:formatCode>
                <c:ptCount val="4"/>
                <c:pt idx="0">
                  <c:v>13</c:v>
                </c:pt>
                <c:pt idx="1">
                  <c:v>19</c:v>
                </c:pt>
                <c:pt idx="2">
                  <c:v>23</c:v>
                </c:pt>
                <c:pt idx="3">
                  <c:v>26</c:v>
                </c:pt>
              </c:numCache>
            </c:numRef>
          </c:val>
          <c:extLst>
            <c:ext xmlns:c16="http://schemas.microsoft.com/office/drawing/2014/chart" uri="{C3380CC4-5D6E-409C-BE32-E72D297353CC}">
              <c16:uniqueId val="{00000000-7A6F-6546-8119-9FE9AF9D9663}"/>
            </c:ext>
          </c:extLst>
        </c:ser>
        <c:dLbls>
          <c:showLegendKey val="0"/>
          <c:showVal val="1"/>
          <c:showCatName val="0"/>
          <c:showSerName val="0"/>
          <c:showPercent val="0"/>
          <c:showBubbleSize val="0"/>
        </c:dLbls>
        <c:gapWidth val="50"/>
        <c:overlap val="-27"/>
        <c:axId val="430725802"/>
        <c:axId val="908997834"/>
      </c:barChart>
      <c:catAx>
        <c:axId val="43072580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08997834"/>
        <c:crosses val="autoZero"/>
        <c:auto val="1"/>
        <c:lblAlgn val="ctr"/>
        <c:lblOffset val="100"/>
        <c:noMultiLvlLbl val="0"/>
      </c:catAx>
      <c:valAx>
        <c:axId val="908997834"/>
        <c:scaling>
          <c:orientation val="minMax"/>
          <c:max val="24"/>
        </c:scaling>
        <c:delete val="1"/>
        <c:axPos val="l"/>
        <c:numFmt formatCode="General" sourceLinked="1"/>
        <c:majorTickMark val="out"/>
        <c:minorTickMark val="none"/>
        <c:tickLblPos val="nextTo"/>
        <c:crossAx val="43072580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693-1C41-B652-D17B2642F16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693-1C41-B652-D17B2642F164}"/>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[1]Employees!$B$102:$B$103</c:f>
              <c:strCache>
                <c:ptCount val="2"/>
                <c:pt idx="0">
                  <c:v>Мужчины</c:v>
                </c:pt>
                <c:pt idx="1">
                  <c:v>Женщины</c:v>
                </c:pt>
              </c:strCache>
            </c:strRef>
          </c:cat>
          <c:val>
            <c:numRef>
              <c:f>Training!$H$13:$H$14</c:f>
              <c:numCache>
                <c:formatCode>General</c:formatCode>
                <c:ptCount val="2"/>
                <c:pt idx="0">
                  <c:v>29</c:v>
                </c:pt>
                <c:pt idx="1">
                  <c:v>17</c:v>
                </c:pt>
              </c:numCache>
            </c:numRef>
          </c:val>
          <c:extLst>
            <c:ext xmlns:c16="http://schemas.microsoft.com/office/drawing/2014/chart" uri="{C3380CC4-5D6E-409C-BE32-E72D297353CC}">
              <c16:uniqueId val="{00000004-2693-1C41-B652-D17B2642F164}"/>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513-4E44-9F2A-284395E6077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513-4E44-9F2A-284395E60779}"/>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[1]Training!$B$16:$B$17</c:f>
              <c:strCache>
                <c:ptCount val="2"/>
                <c:pt idx="0">
                  <c:v>Административно-управленческий персонал</c:v>
                </c:pt>
                <c:pt idx="1">
                  <c:v>Производственный персонал</c:v>
                </c:pt>
              </c:strCache>
            </c:strRef>
          </c:cat>
          <c:val>
            <c:numRef>
              <c:f>Training!$H$25:$H$26</c:f>
              <c:numCache>
                <c:formatCode>General</c:formatCode>
                <c:ptCount val="2"/>
                <c:pt idx="0">
                  <c:v>40</c:v>
                </c:pt>
                <c:pt idx="1">
                  <c:v>12</c:v>
                </c:pt>
              </c:numCache>
            </c:numRef>
          </c:val>
          <c:extLst>
            <c:ext xmlns:c16="http://schemas.microsoft.com/office/drawing/2014/chart" uri="{C3380CC4-5D6E-409C-BE32-E72D297353CC}">
              <c16:uniqueId val="{00000004-0513-4E44-9F2A-284395E60779}"/>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75E-2"/>
          <c:y val="0.1295"/>
          <c:w val="0.87649999999999995"/>
          <c:h val="0.815999999999999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HSE!$E$7:$H$7</c:f>
              <c:numCache>
                <c:formatCode>General</c:formatCode>
                <c:ptCount val="4"/>
                <c:pt idx="0">
                  <c:v>2021</c:v>
                </c:pt>
                <c:pt idx="1">
                  <c:v>2022</c:v>
                </c:pt>
                <c:pt idx="2">
                  <c:v>2023</c:v>
                </c:pt>
                <c:pt idx="3">
                  <c:v>2024</c:v>
                </c:pt>
              </c:numCache>
            </c:numRef>
          </c:cat>
          <c:val>
            <c:numRef>
              <c:f>HSE!$E$9:$H$9</c:f>
              <c:numCache>
                <c:formatCode>#,##0</c:formatCode>
                <c:ptCount val="4"/>
                <c:pt idx="0">
                  <c:v>258823</c:v>
                </c:pt>
                <c:pt idx="1">
                  <c:v>261361</c:v>
                </c:pt>
                <c:pt idx="2">
                  <c:v>267276</c:v>
                </c:pt>
                <c:pt idx="3">
                  <c:v>263942</c:v>
                </c:pt>
              </c:numCache>
            </c:numRef>
          </c:val>
          <c:extLst>
            <c:ext xmlns:c16="http://schemas.microsoft.com/office/drawing/2014/chart" uri="{C3380CC4-5D6E-409C-BE32-E72D297353CC}">
              <c16:uniqueId val="{00000000-B24E-4943-9281-8B6FD57725F7}"/>
            </c:ext>
          </c:extLst>
        </c:ser>
        <c:dLbls>
          <c:showLegendKey val="0"/>
          <c:showVal val="1"/>
          <c:showCatName val="0"/>
          <c:showSerName val="0"/>
          <c:showPercent val="0"/>
          <c:showBubbleSize val="0"/>
        </c:dLbls>
        <c:gapWidth val="50"/>
        <c:overlap val="-27"/>
        <c:axId val="1789646896"/>
        <c:axId val="1757664161"/>
      </c:barChart>
      <c:catAx>
        <c:axId val="1789646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757664161"/>
        <c:crosses val="autoZero"/>
        <c:auto val="1"/>
        <c:lblAlgn val="ctr"/>
        <c:lblOffset val="100"/>
        <c:noMultiLvlLbl val="0"/>
      </c:catAx>
      <c:valAx>
        <c:axId val="1757664161"/>
        <c:scaling>
          <c:orientation val="minMax"/>
          <c:max val="270000"/>
          <c:min val="0"/>
        </c:scaling>
        <c:delete val="1"/>
        <c:axPos val="l"/>
        <c:numFmt formatCode="#,##0" sourceLinked="1"/>
        <c:majorTickMark val="out"/>
        <c:minorTickMark val="none"/>
        <c:tickLblPos val="nextTo"/>
        <c:crossAx val="178964689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99999999999999"/>
          <c:y val="6.7499999999999999E-3"/>
          <c:w val="0.84299999999999997"/>
          <c:h val="0.8332500000000000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HSE!$E$7:$H$7</c:f>
              <c:numCache>
                <c:formatCode>General</c:formatCode>
                <c:ptCount val="4"/>
                <c:pt idx="0">
                  <c:v>2021</c:v>
                </c:pt>
                <c:pt idx="1">
                  <c:v>2022</c:v>
                </c:pt>
                <c:pt idx="2">
                  <c:v>2023</c:v>
                </c:pt>
                <c:pt idx="3">
                  <c:v>2024</c:v>
                </c:pt>
              </c:numCache>
            </c:numRef>
          </c:cat>
          <c:val>
            <c:numRef>
              <c:f>HSE!$E$10:$H$10</c:f>
              <c:numCache>
                <c:formatCode>#,##0</c:formatCode>
                <c:ptCount val="4"/>
                <c:pt idx="0">
                  <c:v>123827</c:v>
                </c:pt>
                <c:pt idx="1">
                  <c:v>135423</c:v>
                </c:pt>
                <c:pt idx="2">
                  <c:v>150623</c:v>
                </c:pt>
                <c:pt idx="3">
                  <c:v>263266</c:v>
                </c:pt>
              </c:numCache>
            </c:numRef>
          </c:val>
          <c:extLst>
            <c:ext xmlns:c16="http://schemas.microsoft.com/office/drawing/2014/chart" uri="{C3380CC4-5D6E-409C-BE32-E72D297353CC}">
              <c16:uniqueId val="{00000000-D639-1C41-8DD2-F1B2DD6C7964}"/>
            </c:ext>
          </c:extLst>
        </c:ser>
        <c:dLbls>
          <c:showLegendKey val="0"/>
          <c:showVal val="1"/>
          <c:showCatName val="0"/>
          <c:showSerName val="0"/>
          <c:showPercent val="0"/>
          <c:showBubbleSize val="0"/>
        </c:dLbls>
        <c:gapWidth val="50"/>
        <c:overlap val="-27"/>
        <c:axId val="637251584"/>
        <c:axId val="1084063337"/>
      </c:barChart>
      <c:catAx>
        <c:axId val="63725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084063337"/>
        <c:crosses val="autoZero"/>
        <c:auto val="1"/>
        <c:lblAlgn val="ctr"/>
        <c:lblOffset val="100"/>
        <c:noMultiLvlLbl val="0"/>
      </c:catAx>
      <c:valAx>
        <c:axId val="1084063337"/>
        <c:scaling>
          <c:orientation val="minMax"/>
          <c:max val="155000"/>
          <c:min val="0"/>
        </c:scaling>
        <c:delete val="1"/>
        <c:axPos val="l"/>
        <c:numFmt formatCode="#,##0" sourceLinked="1"/>
        <c:majorTickMark val="out"/>
        <c:minorTickMark val="none"/>
        <c:tickLblPos val="nextTo"/>
        <c:crossAx val="63725158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25E-2"/>
          <c:y val="6.0000000000000001E-3"/>
          <c:w val="0.85950000000000004"/>
          <c:h val="0.88849999999999996"/>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HSE!$E$7:$H$7</c:f>
              <c:numCache>
                <c:formatCode>General</c:formatCode>
                <c:ptCount val="4"/>
                <c:pt idx="0">
                  <c:v>2021</c:v>
                </c:pt>
                <c:pt idx="1">
                  <c:v>2022</c:v>
                </c:pt>
                <c:pt idx="2">
                  <c:v>2023</c:v>
                </c:pt>
                <c:pt idx="3">
                  <c:v>2024</c:v>
                </c:pt>
              </c:numCache>
            </c:numRef>
          </c:cat>
          <c:val>
            <c:numRef>
              <c:f>HSE!$E$11:$H$11</c:f>
              <c:numCache>
                <c:formatCode>#,##0</c:formatCode>
                <c:ptCount val="4"/>
                <c:pt idx="0">
                  <c:v>40</c:v>
                </c:pt>
                <c:pt idx="1">
                  <c:v>69</c:v>
                </c:pt>
                <c:pt idx="2">
                  <c:v>78</c:v>
                </c:pt>
                <c:pt idx="3" formatCode="General">
                  <c:v>81</c:v>
                </c:pt>
              </c:numCache>
            </c:numRef>
          </c:val>
          <c:extLst>
            <c:ext xmlns:c16="http://schemas.microsoft.com/office/drawing/2014/chart" uri="{C3380CC4-5D6E-409C-BE32-E72D297353CC}">
              <c16:uniqueId val="{00000000-36E9-B241-85A4-06AB1716A9CE}"/>
            </c:ext>
          </c:extLst>
        </c:ser>
        <c:dLbls>
          <c:dLblPos val="inEnd"/>
          <c:showLegendKey val="0"/>
          <c:showVal val="1"/>
          <c:showCatName val="0"/>
          <c:showSerName val="0"/>
          <c:showPercent val="0"/>
          <c:showBubbleSize val="0"/>
        </c:dLbls>
        <c:gapWidth val="50"/>
        <c:overlap val="-27"/>
        <c:axId val="1972241500"/>
        <c:axId val="-1106818849"/>
      </c:barChart>
      <c:catAx>
        <c:axId val="19722415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06818849"/>
        <c:crosses val="autoZero"/>
        <c:auto val="1"/>
        <c:lblAlgn val="ctr"/>
        <c:lblOffset val="100"/>
        <c:noMultiLvlLbl val="0"/>
      </c:catAx>
      <c:valAx>
        <c:axId val="-1106818849"/>
        <c:scaling>
          <c:orientation val="minMax"/>
        </c:scaling>
        <c:delete val="1"/>
        <c:axPos val="l"/>
        <c:numFmt formatCode="#,##0" sourceLinked="1"/>
        <c:majorTickMark val="none"/>
        <c:minorTickMark val="none"/>
        <c:tickLblPos val="nextTo"/>
        <c:crossAx val="197224150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250000000000003E-2"/>
          <c:y val="2.5000000000000001E-4"/>
          <c:w val="0.93225000000000002"/>
          <c:h val="0.82525000000000004"/>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HSE!$E$13:$H$13</c:f>
              <c:numCache>
                <c:formatCode>General</c:formatCode>
                <c:ptCount val="4"/>
                <c:pt idx="0">
                  <c:v>2021</c:v>
                </c:pt>
                <c:pt idx="1">
                  <c:v>2022</c:v>
                </c:pt>
                <c:pt idx="2">
                  <c:v>2023</c:v>
                </c:pt>
                <c:pt idx="3">
                  <c:v>2024</c:v>
                </c:pt>
              </c:numCache>
            </c:numRef>
          </c:cat>
          <c:val>
            <c:numRef>
              <c:f>HSE!$E$18:$H$18</c:f>
              <c:numCache>
                <c:formatCode>General</c:formatCode>
                <c:ptCount val="4"/>
                <c:pt idx="0">
                  <c:v>0.24</c:v>
                </c:pt>
                <c:pt idx="1">
                  <c:v>0.24</c:v>
                </c:pt>
                <c:pt idx="2">
                  <c:v>0.26</c:v>
                </c:pt>
                <c:pt idx="3">
                  <c:v>0.2</c:v>
                </c:pt>
              </c:numCache>
            </c:numRef>
          </c:val>
          <c:extLst>
            <c:ext xmlns:c16="http://schemas.microsoft.com/office/drawing/2014/chart" uri="{C3380CC4-5D6E-409C-BE32-E72D297353CC}">
              <c16:uniqueId val="{00000000-1968-DF43-9512-025A352D9CDA}"/>
            </c:ext>
          </c:extLst>
        </c:ser>
        <c:dLbls>
          <c:dLblPos val="inEnd"/>
          <c:showLegendKey val="0"/>
          <c:showVal val="1"/>
          <c:showCatName val="0"/>
          <c:showSerName val="0"/>
          <c:showPercent val="0"/>
          <c:showBubbleSize val="0"/>
        </c:dLbls>
        <c:gapWidth val="50"/>
        <c:overlap val="-27"/>
        <c:axId val="1459108075"/>
        <c:axId val="-610765150"/>
      </c:barChart>
      <c:catAx>
        <c:axId val="14591080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610765150"/>
        <c:crosses val="autoZero"/>
        <c:auto val="1"/>
        <c:lblAlgn val="ctr"/>
        <c:lblOffset val="100"/>
        <c:noMultiLvlLbl val="0"/>
      </c:catAx>
      <c:valAx>
        <c:axId val="-610765150"/>
        <c:scaling>
          <c:orientation val="minMax"/>
          <c:max val="0.27"/>
          <c:min val="0"/>
        </c:scaling>
        <c:delete val="1"/>
        <c:axPos val="l"/>
        <c:numFmt formatCode="General" sourceLinked="1"/>
        <c:majorTickMark val="out"/>
        <c:minorTickMark val="none"/>
        <c:tickLblPos val="nextTo"/>
        <c:crossAx val="1459108075"/>
        <c:crosses val="autoZero"/>
        <c:crossBetween val="between"/>
      </c:valAx>
      <c:spPr>
        <a:noFill/>
        <a:ln w="25400">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250000000000003E-2"/>
          <c:y val="0"/>
          <c:w val="0.85375000000000001"/>
          <c:h val="0.82350000000000001"/>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anchor="ctr" anchorCtr="1"/>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HSE!$E$13:$H$13</c:f>
              <c:numCache>
                <c:formatCode>General</c:formatCode>
                <c:ptCount val="4"/>
                <c:pt idx="0">
                  <c:v>2021</c:v>
                </c:pt>
                <c:pt idx="1">
                  <c:v>2022</c:v>
                </c:pt>
                <c:pt idx="2">
                  <c:v>2023</c:v>
                </c:pt>
                <c:pt idx="3">
                  <c:v>2024</c:v>
                </c:pt>
              </c:numCache>
            </c:numRef>
          </c:cat>
          <c:val>
            <c:numRef>
              <c:f>HSE!$E$21:$H$21</c:f>
              <c:numCache>
                <c:formatCode>0.00</c:formatCode>
                <c:ptCount val="4"/>
                <c:pt idx="0">
                  <c:v>0.22</c:v>
                </c:pt>
                <c:pt idx="1">
                  <c:v>0.16</c:v>
                </c:pt>
                <c:pt idx="2">
                  <c:v>0.14000000000000001</c:v>
                </c:pt>
                <c:pt idx="3" formatCode="General">
                  <c:v>0.13</c:v>
                </c:pt>
              </c:numCache>
            </c:numRef>
          </c:val>
          <c:extLst>
            <c:ext xmlns:c16="http://schemas.microsoft.com/office/drawing/2014/chart" uri="{C3380CC4-5D6E-409C-BE32-E72D297353CC}">
              <c16:uniqueId val="{00000000-2CF7-3941-88CB-07CE20EAD671}"/>
            </c:ext>
          </c:extLst>
        </c:ser>
        <c:dLbls>
          <c:dLblPos val="inEnd"/>
          <c:showLegendKey val="0"/>
          <c:showVal val="1"/>
          <c:showCatName val="0"/>
          <c:showSerName val="0"/>
          <c:showPercent val="0"/>
          <c:showBubbleSize val="0"/>
        </c:dLbls>
        <c:gapWidth val="50"/>
        <c:overlap val="-27"/>
        <c:axId val="882276902"/>
        <c:axId val="-1104498445"/>
      </c:barChart>
      <c:catAx>
        <c:axId val="88227690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04498445"/>
        <c:crosses val="autoZero"/>
        <c:auto val="1"/>
        <c:lblAlgn val="ctr"/>
        <c:lblOffset val="100"/>
        <c:noMultiLvlLbl val="0"/>
      </c:catAx>
      <c:valAx>
        <c:axId val="-1104498445"/>
        <c:scaling>
          <c:orientation val="minMax"/>
          <c:max val="0.25"/>
        </c:scaling>
        <c:delete val="1"/>
        <c:axPos val="l"/>
        <c:numFmt formatCode="0.00" sourceLinked="1"/>
        <c:majorTickMark val="out"/>
        <c:minorTickMark val="none"/>
        <c:tickLblPos val="nextTo"/>
        <c:crossAx val="88227690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E-2"/>
          <c:y val="2E-3"/>
          <c:w val="0.86024999999999996"/>
          <c:h val="0.86299999999999999"/>
        </c:manualLayout>
      </c:layout>
      <c:barChart>
        <c:barDir val="col"/>
        <c:grouping val="clustered"/>
        <c:varyColors val="0"/>
        <c:ser>
          <c:idx val="0"/>
          <c:order val="0"/>
          <c:spPr>
            <a:solidFill>
              <a:srgbClr val="002060"/>
            </a:solidFill>
            <a:ln>
              <a:solidFill>
                <a:schemeClr val="accent1"/>
              </a:solid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HSE!$E$34:$H$34</c:f>
              <c:numCache>
                <c:formatCode>General</c:formatCode>
                <c:ptCount val="4"/>
                <c:pt idx="0">
                  <c:v>2021</c:v>
                </c:pt>
                <c:pt idx="1">
                  <c:v>2022</c:v>
                </c:pt>
                <c:pt idx="2">
                  <c:v>2023</c:v>
                </c:pt>
                <c:pt idx="3">
                  <c:v>2024</c:v>
                </c:pt>
              </c:numCache>
            </c:numRef>
          </c:cat>
          <c:val>
            <c:numRef>
              <c:f>HSE!$E$37:$H$37</c:f>
              <c:numCache>
                <c:formatCode>#,##0</c:formatCode>
                <c:ptCount val="4"/>
                <c:pt idx="0">
                  <c:v>284</c:v>
                </c:pt>
                <c:pt idx="1">
                  <c:v>334</c:v>
                </c:pt>
                <c:pt idx="2">
                  <c:v>1013</c:v>
                </c:pt>
                <c:pt idx="3" formatCode="General">
                  <c:v>723</c:v>
                </c:pt>
              </c:numCache>
            </c:numRef>
          </c:val>
          <c:extLst>
            <c:ext xmlns:c16="http://schemas.microsoft.com/office/drawing/2014/chart" uri="{C3380CC4-5D6E-409C-BE32-E72D297353CC}">
              <c16:uniqueId val="{00000000-E744-934C-B88C-F77F93AA86D4}"/>
            </c:ext>
          </c:extLst>
        </c:ser>
        <c:dLbls>
          <c:dLblPos val="inEnd"/>
          <c:showLegendKey val="0"/>
          <c:showVal val="1"/>
          <c:showCatName val="0"/>
          <c:showSerName val="0"/>
          <c:showPercent val="0"/>
          <c:showBubbleSize val="0"/>
        </c:dLbls>
        <c:gapWidth val="50"/>
        <c:overlap val="-100"/>
        <c:axId val="-452938177"/>
        <c:axId val="1342800635"/>
      </c:barChart>
      <c:catAx>
        <c:axId val="-45293817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42800635"/>
        <c:crosses val="autoZero"/>
        <c:auto val="1"/>
        <c:lblAlgn val="ctr"/>
        <c:lblOffset val="100"/>
        <c:noMultiLvlLbl val="0"/>
      </c:catAx>
      <c:valAx>
        <c:axId val="1342800635"/>
        <c:scaling>
          <c:orientation val="minMax"/>
          <c:max val="1050"/>
          <c:min val="0"/>
        </c:scaling>
        <c:delete val="1"/>
        <c:axPos val="l"/>
        <c:numFmt formatCode="#,##0" sourceLinked="1"/>
        <c:majorTickMark val="out"/>
        <c:minorTickMark val="none"/>
        <c:tickLblPos val="nextTo"/>
        <c:crossAx val="-45293817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B9B-B64B-8AE8-27684676BE8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89A-694B-B019-5ED9A1B23CE8}"/>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3-EB9B-B64B-8AE8-27684676BE83}"/>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'[1]Diversity&amp;Inclusion'!$B$9:$B$11</c:f>
              <c:strCache>
                <c:ptCount val="3"/>
                <c:pt idx="0">
                  <c:v>Мужчины</c:v>
                </c:pt>
                <c:pt idx="1">
                  <c:v>Доля мужчин</c:v>
                </c:pt>
                <c:pt idx="2">
                  <c:v>Женщины</c:v>
                </c:pt>
              </c:strCache>
            </c:strRef>
          </c:cat>
          <c:val>
            <c:numRef>
              <c:f>('Diversity&amp;Inclusion'!$H$43,'Diversity&amp;Inclusion'!$H$45)</c:f>
              <c:numCache>
                <c:formatCode>#,##0</c:formatCode>
                <c:ptCount val="2"/>
                <c:pt idx="0">
                  <c:v>2601</c:v>
                </c:pt>
                <c:pt idx="1">
                  <c:v>3797</c:v>
                </c:pt>
              </c:numCache>
            </c:numRef>
          </c:val>
          <c:extLst>
            <c:ext xmlns:c16="http://schemas.microsoft.com/office/drawing/2014/chart" uri="{C3380CC4-5D6E-409C-BE32-E72D297353CC}">
              <c16:uniqueId val="{00000004-EB9B-B64B-8AE8-27684676BE83}"/>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49999999999999E-2"/>
          <c:y val="8.5000000000000006E-3"/>
          <c:w val="0.79249999999999998"/>
          <c:h val="0.84524999999999995"/>
        </c:manualLayout>
      </c:layout>
      <c:barChart>
        <c:barDir val="col"/>
        <c:grouping val="clustered"/>
        <c:varyColors val="0"/>
        <c:ser>
          <c:idx val="1"/>
          <c:order val="0"/>
          <c:tx>
            <c:v>2020</c:v>
          </c:tx>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2815-574B-A042-60E6EED31DD5}"/>
              </c:ext>
            </c:extLst>
          </c:dPt>
          <c:dPt>
            <c:idx val="1"/>
            <c:invertIfNegative val="0"/>
            <c:bubble3D val="0"/>
            <c:extLst>
              <c:ext xmlns:c16="http://schemas.microsoft.com/office/drawing/2014/chart" uri="{C3380CC4-5D6E-409C-BE32-E72D297353CC}">
                <c16:uniqueId val="{00000001-2815-574B-A042-60E6EED31DD5}"/>
              </c:ext>
            </c:extLst>
          </c:dPt>
          <c:dPt>
            <c:idx val="2"/>
            <c:invertIfNegative val="0"/>
            <c:bubble3D val="0"/>
            <c:extLst>
              <c:ext xmlns:c16="http://schemas.microsoft.com/office/drawing/2014/chart" uri="{C3380CC4-5D6E-409C-BE32-E72D297353CC}">
                <c16:uniqueId val="{00000002-2815-574B-A042-60E6EED31DD5}"/>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'Water resources'!$E$5:$H$5</c:f>
              <c:numCache>
                <c:formatCode>General</c:formatCode>
                <c:ptCount val="4"/>
                <c:pt idx="0">
                  <c:v>2021</c:v>
                </c:pt>
                <c:pt idx="1">
                  <c:v>2022</c:v>
                </c:pt>
                <c:pt idx="2">
                  <c:v>2023</c:v>
                </c:pt>
                <c:pt idx="3">
                  <c:v>2024</c:v>
                </c:pt>
              </c:numCache>
            </c:numRef>
          </c:cat>
          <c:val>
            <c:numRef>
              <c:f>'Water resources'!$E$6:$H$6</c:f>
              <c:numCache>
                <c:formatCode>#,##0</c:formatCode>
                <c:ptCount val="4"/>
                <c:pt idx="0">
                  <c:v>64077562</c:v>
                </c:pt>
                <c:pt idx="1">
                  <c:v>63762226</c:v>
                </c:pt>
                <c:pt idx="2">
                  <c:v>63923742</c:v>
                </c:pt>
                <c:pt idx="3" formatCode="_(* #,##0_);_(* \(#,##0\);_(* &quot;-&quot;_);_(@_)">
                  <c:v>80431713</c:v>
                </c:pt>
              </c:numCache>
            </c:numRef>
          </c:val>
          <c:extLst>
            <c:ext xmlns:c16="http://schemas.microsoft.com/office/drawing/2014/chart" uri="{C3380CC4-5D6E-409C-BE32-E72D297353CC}">
              <c16:uniqueId val="{00000004-2815-574B-A042-60E6EED31DD5}"/>
            </c:ext>
          </c:extLst>
        </c:ser>
        <c:dLbls>
          <c:showLegendKey val="0"/>
          <c:showVal val="1"/>
          <c:showCatName val="0"/>
          <c:showSerName val="0"/>
          <c:showPercent val="0"/>
          <c:showBubbleSize val="0"/>
        </c:dLbls>
        <c:gapWidth val="50"/>
        <c:axId val="640115899"/>
        <c:axId val="350718948"/>
      </c:barChart>
      <c:catAx>
        <c:axId val="64011589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350718948"/>
        <c:crosses val="autoZero"/>
        <c:auto val="1"/>
        <c:lblAlgn val="ctr"/>
        <c:lblOffset val="100"/>
        <c:noMultiLvlLbl val="0"/>
      </c:catAx>
      <c:valAx>
        <c:axId val="350718948"/>
        <c:scaling>
          <c:orientation val="minMax"/>
          <c:min val="0"/>
        </c:scaling>
        <c:delete val="1"/>
        <c:axPos val="l"/>
        <c:numFmt formatCode="#,##0" sourceLinked="1"/>
        <c:majorTickMark val="out"/>
        <c:minorTickMark val="none"/>
        <c:tickLblPos val="nextTo"/>
        <c:crossAx val="640115899"/>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499999999999998E-2"/>
          <c:y val="5.8999999999999997E-2"/>
          <c:w val="0.86375000000000002"/>
          <c:h val="0.86224999999999996"/>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'Diversity&amp;Inclusion'!$E$75:$H$75</c:f>
              <c:numCache>
                <c:formatCode>General</c:formatCode>
                <c:ptCount val="4"/>
                <c:pt idx="0">
                  <c:v>2021</c:v>
                </c:pt>
                <c:pt idx="1">
                  <c:v>2022</c:v>
                </c:pt>
                <c:pt idx="2">
                  <c:v>2023</c:v>
                </c:pt>
                <c:pt idx="3">
                  <c:v>2024</c:v>
                </c:pt>
              </c:numCache>
            </c:numRef>
          </c:cat>
          <c:val>
            <c:numRef>
              <c:f>'Diversity&amp;Inclusion'!$E$76:$H$76</c:f>
              <c:numCache>
                <c:formatCode>#,##0</c:formatCode>
                <c:ptCount val="4"/>
                <c:pt idx="0">
                  <c:v>2489</c:v>
                </c:pt>
                <c:pt idx="1">
                  <c:v>2684</c:v>
                </c:pt>
                <c:pt idx="2">
                  <c:v>2764</c:v>
                </c:pt>
                <c:pt idx="3">
                  <c:v>3007</c:v>
                </c:pt>
              </c:numCache>
            </c:numRef>
          </c:val>
          <c:extLst>
            <c:ext xmlns:c16="http://schemas.microsoft.com/office/drawing/2014/chart" uri="{C3380CC4-5D6E-409C-BE32-E72D297353CC}">
              <c16:uniqueId val="{00000000-1C00-794A-BADC-0612F2125E28}"/>
            </c:ext>
          </c:extLst>
        </c:ser>
        <c:dLbls>
          <c:showLegendKey val="0"/>
          <c:showVal val="1"/>
          <c:showCatName val="0"/>
          <c:showSerName val="0"/>
          <c:showPercent val="0"/>
          <c:showBubbleSize val="0"/>
        </c:dLbls>
        <c:gapWidth val="50"/>
        <c:overlap val="-27"/>
        <c:axId val="-1627768828"/>
        <c:axId val="1554635399"/>
      </c:barChart>
      <c:catAx>
        <c:axId val="-16277688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554635399"/>
        <c:crosses val="autoZero"/>
        <c:auto val="1"/>
        <c:lblAlgn val="ctr"/>
        <c:lblOffset val="100"/>
        <c:noMultiLvlLbl val="0"/>
      </c:catAx>
      <c:valAx>
        <c:axId val="1554635399"/>
        <c:scaling>
          <c:orientation val="minMax"/>
          <c:min val="0"/>
        </c:scaling>
        <c:delete val="1"/>
        <c:axPos val="l"/>
        <c:numFmt formatCode="#,##0" sourceLinked="1"/>
        <c:majorTickMark val="out"/>
        <c:minorTickMark val="none"/>
        <c:tickLblPos val="nextTo"/>
        <c:crossAx val="-162776882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900000000000001"/>
          <c:y val="6.25E-2"/>
          <c:w val="0.51649999999999996"/>
          <c:h val="0.707999999999999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737-D546-BB62-7B14C2D81FD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737-D546-BB62-7B14C2D81FD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737-D546-BB62-7B14C2D81FD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737-D546-BB62-7B14C2D81FD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737-D546-BB62-7B14C2D81FDF}"/>
              </c:ext>
            </c:extLst>
          </c:dPt>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tx1"/>
                    </a:solidFill>
                    <a:latin typeface="+mn-lt"/>
                    <a:ea typeface="+mn-ea"/>
                    <a:cs typeface="+mn-cs"/>
                  </a:defRPr>
                </a:pPr>
                <a:endParaRPr lang="en-KZ"/>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HSE!$B$43:$B$47</c:f>
              <c:strCache>
                <c:ptCount val="5"/>
                <c:pt idx="0">
                  <c:v>Охрана труда</c:v>
                </c:pt>
                <c:pt idx="1">
                  <c:v>Пожарная безопасность </c:v>
                </c:pt>
                <c:pt idx="2">
                  <c:v>Промышленная безопасность</c:v>
                </c:pt>
                <c:pt idx="3">
                  <c:v>Обучение</c:v>
                </c:pt>
                <c:pt idx="4">
                  <c:v>Другое</c:v>
                </c:pt>
              </c:strCache>
            </c:strRef>
          </c:cat>
          <c:val>
            <c:numRef>
              <c:f>HSE!$H$43:$H$47</c:f>
              <c:numCache>
                <c:formatCode>0.0</c:formatCode>
                <c:ptCount val="5"/>
                <c:pt idx="0">
                  <c:v>27.83</c:v>
                </c:pt>
                <c:pt idx="1">
                  <c:v>12.46</c:v>
                </c:pt>
                <c:pt idx="2">
                  <c:v>68.55</c:v>
                </c:pt>
                <c:pt idx="3">
                  <c:v>3.07</c:v>
                </c:pt>
                <c:pt idx="4">
                  <c:v>7.04</c:v>
                </c:pt>
              </c:numCache>
            </c:numRef>
          </c:val>
          <c:extLst>
            <c:ext xmlns:c16="http://schemas.microsoft.com/office/drawing/2014/chart" uri="{C3380CC4-5D6E-409C-BE32-E72D297353CC}">
              <c16:uniqueId val="{0000000A-E737-D546-BB62-7B14C2D81FDF}"/>
            </c:ext>
          </c:extLst>
        </c:ser>
        <c:dLbls>
          <c:dLblPos val="outEnd"/>
          <c:showLegendKey val="0"/>
          <c:showVal val="1"/>
          <c:showCatName val="0"/>
          <c:showSerName val="0"/>
          <c:showPercent val="0"/>
          <c:showBubbleSize val="0"/>
          <c:showLeaderLines val="1"/>
        </c:dLbls>
        <c:firstSliceAng val="0"/>
      </c:pieChart>
      <c:spPr>
        <a:noFill/>
        <a:ln w="6350">
          <a:noFill/>
        </a:ln>
        <a:effectLst/>
      </c:spPr>
    </c:plotArea>
    <c:legend>
      <c:legendPos val="b"/>
      <c:layout>
        <c:manualLayout>
          <c:xMode val="edge"/>
          <c:yMode val="edge"/>
          <c:x val="0"/>
          <c:y val="0.80474999999999997"/>
          <c:w val="0.94799999999999995"/>
          <c:h val="8.8249999999999995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000000000000001E-4"/>
          <c:y val="0"/>
          <c:w val="0.95350000000000001"/>
          <c:h val="0.93325000000000002"/>
        </c:manualLayout>
      </c:layout>
      <c:barChart>
        <c:barDir val="col"/>
        <c:grouping val="clustered"/>
        <c:varyColors val="0"/>
        <c:ser>
          <c:idx val="0"/>
          <c:order val="0"/>
          <c:spPr>
            <a:solidFill>
              <a:srgbClr val="00206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'Corporate Governance'!$E$4:$H$4</c:f>
              <c:numCache>
                <c:formatCode>General</c:formatCode>
                <c:ptCount val="4"/>
                <c:pt idx="0">
                  <c:v>2021</c:v>
                </c:pt>
                <c:pt idx="1">
                  <c:v>2022</c:v>
                </c:pt>
                <c:pt idx="2">
                  <c:v>2023</c:v>
                </c:pt>
                <c:pt idx="3">
                  <c:v>2024</c:v>
                </c:pt>
              </c:numCache>
            </c:numRef>
          </c:cat>
          <c:val>
            <c:numRef>
              <c:f>'Corporate Governance'!$E$10:$H$10</c:f>
              <c:numCache>
                <c:formatCode>General</c:formatCode>
                <c:ptCount val="4"/>
                <c:pt idx="0">
                  <c:v>10</c:v>
                </c:pt>
                <c:pt idx="1">
                  <c:v>18</c:v>
                </c:pt>
                <c:pt idx="2">
                  <c:v>20</c:v>
                </c:pt>
                <c:pt idx="3">
                  <c:v>17</c:v>
                </c:pt>
              </c:numCache>
            </c:numRef>
          </c:val>
          <c:extLst>
            <c:ext xmlns:c16="http://schemas.microsoft.com/office/drawing/2014/chart" uri="{C3380CC4-5D6E-409C-BE32-E72D297353CC}">
              <c16:uniqueId val="{00000000-A01F-2244-AA33-1960483BE72B}"/>
            </c:ext>
          </c:extLst>
        </c:ser>
        <c:dLbls>
          <c:showLegendKey val="0"/>
          <c:showVal val="1"/>
          <c:showCatName val="0"/>
          <c:showSerName val="0"/>
          <c:showPercent val="0"/>
          <c:showBubbleSize val="0"/>
        </c:dLbls>
        <c:gapWidth val="50"/>
        <c:overlap val="-27"/>
        <c:axId val="1801328191"/>
        <c:axId val="459200282"/>
      </c:barChart>
      <c:catAx>
        <c:axId val="180132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459200282"/>
        <c:crosses val="autoZero"/>
        <c:auto val="1"/>
        <c:lblAlgn val="ctr"/>
        <c:lblOffset val="100"/>
        <c:noMultiLvlLbl val="0"/>
      </c:catAx>
      <c:valAx>
        <c:axId val="459200282"/>
        <c:scaling>
          <c:orientation val="minMax"/>
        </c:scaling>
        <c:delete val="1"/>
        <c:axPos val="l"/>
        <c:numFmt formatCode="General" sourceLinked="1"/>
        <c:majorTickMark val="out"/>
        <c:minorTickMark val="none"/>
        <c:tickLblPos val="nextTo"/>
        <c:crossAx val="180132819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000000000000001E-4"/>
          <c:y val="0"/>
          <c:w val="0.95325000000000004"/>
          <c:h val="0.93474999999999997"/>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Financial!$D$4:$G$4</c:f>
              <c:numCache>
                <c:formatCode>General</c:formatCode>
                <c:ptCount val="4"/>
                <c:pt idx="0">
                  <c:v>2021</c:v>
                </c:pt>
                <c:pt idx="1">
                  <c:v>2022</c:v>
                </c:pt>
                <c:pt idx="2">
                  <c:v>2023</c:v>
                </c:pt>
                <c:pt idx="3">
                  <c:v>2024</c:v>
                </c:pt>
              </c:numCache>
            </c:numRef>
          </c:cat>
          <c:val>
            <c:numRef>
              <c:f>Financial!$D$6:$G$6</c:f>
              <c:numCache>
                <c:formatCode>#,##0</c:formatCode>
                <c:ptCount val="4"/>
                <c:pt idx="0">
                  <c:v>13179</c:v>
                </c:pt>
                <c:pt idx="1">
                  <c:v>16703</c:v>
                </c:pt>
                <c:pt idx="2">
                  <c:v>17198</c:v>
                </c:pt>
                <c:pt idx="3">
                  <c:v>18470</c:v>
                </c:pt>
              </c:numCache>
            </c:numRef>
          </c:val>
          <c:extLst>
            <c:ext xmlns:c16="http://schemas.microsoft.com/office/drawing/2014/chart" uri="{C3380CC4-5D6E-409C-BE32-E72D297353CC}">
              <c16:uniqueId val="{00000000-A460-844B-BA1F-29CADB45E26B}"/>
            </c:ext>
          </c:extLst>
        </c:ser>
        <c:dLbls>
          <c:showLegendKey val="0"/>
          <c:showVal val="1"/>
          <c:showCatName val="0"/>
          <c:showSerName val="0"/>
          <c:showPercent val="0"/>
          <c:showBubbleSize val="0"/>
        </c:dLbls>
        <c:gapWidth val="50"/>
        <c:overlap val="-27"/>
        <c:axId val="236232174"/>
        <c:axId val="-543531577"/>
      </c:barChart>
      <c:catAx>
        <c:axId val="23623217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43531577"/>
        <c:crosses val="autoZero"/>
        <c:auto val="1"/>
        <c:lblAlgn val="ctr"/>
        <c:lblOffset val="100"/>
        <c:noMultiLvlLbl val="0"/>
      </c:catAx>
      <c:valAx>
        <c:axId val="-543531577"/>
        <c:scaling>
          <c:orientation val="minMax"/>
        </c:scaling>
        <c:delete val="1"/>
        <c:axPos val="l"/>
        <c:numFmt formatCode="#,##0" sourceLinked="1"/>
        <c:majorTickMark val="out"/>
        <c:minorTickMark val="none"/>
        <c:tickLblPos val="nextTo"/>
        <c:crossAx val="23623217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999999999999999E-2"/>
          <c:y val="7.0000000000000001E-3"/>
          <c:w val="0.95599999999999996"/>
          <c:h val="0.63575000000000004"/>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Procurement!$E$4:$H$4</c:f>
              <c:numCache>
                <c:formatCode>General</c:formatCode>
                <c:ptCount val="4"/>
                <c:pt idx="0">
                  <c:v>2021</c:v>
                </c:pt>
                <c:pt idx="1">
                  <c:v>2022</c:v>
                </c:pt>
                <c:pt idx="2">
                  <c:v>2023</c:v>
                </c:pt>
                <c:pt idx="3">
                  <c:v>2024</c:v>
                </c:pt>
              </c:numCache>
            </c:numRef>
          </c:cat>
          <c:val>
            <c:numRef>
              <c:f>Procurement!$E$5:$H$5</c:f>
              <c:numCache>
                <c:formatCode>#,##0</c:formatCode>
                <c:ptCount val="4"/>
                <c:pt idx="0">
                  <c:v>3427</c:v>
                </c:pt>
                <c:pt idx="1">
                  <c:v>3768.7849368600187</c:v>
                </c:pt>
                <c:pt idx="2">
                  <c:v>3695.8326985285894</c:v>
                </c:pt>
                <c:pt idx="3">
                  <c:v>3620</c:v>
                </c:pt>
              </c:numCache>
            </c:numRef>
          </c:val>
          <c:extLst>
            <c:ext xmlns:c16="http://schemas.microsoft.com/office/drawing/2014/chart" uri="{C3380CC4-5D6E-409C-BE32-E72D297353CC}">
              <c16:uniqueId val="{00000000-19E3-064D-907E-08EEFC9779F4}"/>
            </c:ext>
          </c:extLst>
        </c:ser>
        <c:dLbls>
          <c:showLegendKey val="0"/>
          <c:showVal val="1"/>
          <c:showCatName val="0"/>
          <c:showSerName val="0"/>
          <c:showPercent val="0"/>
          <c:showBubbleSize val="0"/>
        </c:dLbls>
        <c:gapWidth val="50"/>
        <c:overlap val="-27"/>
        <c:axId val="4678205"/>
        <c:axId val="190907801"/>
      </c:barChart>
      <c:catAx>
        <c:axId val="467820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0907801"/>
        <c:crosses val="autoZero"/>
        <c:auto val="1"/>
        <c:lblAlgn val="ctr"/>
        <c:lblOffset val="100"/>
        <c:noMultiLvlLbl val="0"/>
      </c:catAx>
      <c:valAx>
        <c:axId val="190907801"/>
        <c:scaling>
          <c:orientation val="minMax"/>
        </c:scaling>
        <c:delete val="1"/>
        <c:axPos val="l"/>
        <c:numFmt formatCode="#,##0" sourceLinked="1"/>
        <c:majorTickMark val="out"/>
        <c:minorTickMark val="none"/>
        <c:tickLblPos val="nextTo"/>
        <c:crossAx val="467820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35"/>
          <c:y val="0.20749999999999999"/>
          <c:w val="0.51449999999999996"/>
          <c:h val="0.6582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29A-8B4D-8F03-0F248554527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29A-8B4D-8F03-0F248554527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29A-8B4D-8F03-0F248554527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29A-8B4D-8F03-0F248554527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29A-8B4D-8F03-0F248554527C}"/>
              </c:ext>
            </c:extLst>
          </c:dPt>
          <c:dLbls>
            <c:spPr>
              <a:noFill/>
              <a:ln w="6350">
                <a:noFill/>
              </a:ln>
              <a:effectLst/>
            </c:spPr>
            <c:txPr>
              <a:bodyPr rot="0" spcFirstLastPara="1" vertOverflow="ellipsis" vert="horz" wrap="square" anchor="ctr" anchorCtr="1"/>
              <a:lstStyle/>
              <a:p>
                <a:pPr algn="ctr">
                  <a:defRPr sz="12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'Water resources'!$B$25:$B$29</c:f>
              <c:strCache>
                <c:ptCount val="5"/>
                <c:pt idx="0">
                  <c:v>поверхностные водные объекты</c:v>
                </c:pt>
                <c:pt idx="1">
                  <c:v>подземные водные объекты</c:v>
                </c:pt>
                <c:pt idx="2">
                  <c:v>городские системы водоснабжения</c:v>
                </c:pt>
                <c:pt idx="3">
                  <c:v>воды сторонних организаций</c:v>
                </c:pt>
                <c:pt idx="4">
                  <c:v>другие системы водоснабжения</c:v>
                </c:pt>
              </c:strCache>
            </c:strRef>
          </c:cat>
          <c:val>
            <c:numRef>
              <c:f>'Water resources'!$H$25:$H$29</c:f>
              <c:numCache>
                <c:formatCode>#,##0</c:formatCode>
                <c:ptCount val="5"/>
                <c:pt idx="0">
                  <c:v>3723</c:v>
                </c:pt>
                <c:pt idx="1">
                  <c:v>18861</c:v>
                </c:pt>
                <c:pt idx="2">
                  <c:v>4838</c:v>
                </c:pt>
                <c:pt idx="3" formatCode="General">
                  <c:v>45</c:v>
                </c:pt>
                <c:pt idx="4">
                  <c:v>1057</c:v>
                </c:pt>
              </c:numCache>
            </c:numRef>
          </c:val>
          <c:extLst>
            <c:ext xmlns:c16="http://schemas.microsoft.com/office/drawing/2014/chart" uri="{C3380CC4-5D6E-409C-BE32-E72D297353CC}">
              <c16:uniqueId val="{0000000A-029A-8B4D-8F03-0F248554527C}"/>
            </c:ext>
          </c:extLst>
        </c:ser>
        <c:dLbls>
          <c:dLblPos val="outEnd"/>
          <c:showLegendKey val="0"/>
          <c:showVal val="1"/>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b="1"/>
      </a:pPr>
      <a:endParaRPr lang="en-KZ"/>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1.5E-3"/>
          <c:w val="0.87150000000000005"/>
          <c:h val="0.88475000000000004"/>
        </c:manualLayout>
      </c:layout>
      <c:barChart>
        <c:barDir val="col"/>
        <c:grouping val="clustered"/>
        <c:varyColors val="0"/>
        <c:ser>
          <c:idx val="1"/>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7BE9-9D46-8018-52B14B91A0CF}"/>
              </c:ext>
            </c:extLst>
          </c:dPt>
          <c:dPt>
            <c:idx val="1"/>
            <c:invertIfNegative val="0"/>
            <c:bubble3D val="0"/>
            <c:extLst>
              <c:ext xmlns:c16="http://schemas.microsoft.com/office/drawing/2014/chart" uri="{C3380CC4-5D6E-409C-BE32-E72D297353CC}">
                <c16:uniqueId val="{00000001-7BE9-9D46-8018-52B14B91A0CF}"/>
              </c:ext>
            </c:extLst>
          </c:dPt>
          <c:dPt>
            <c:idx val="2"/>
            <c:invertIfNegative val="0"/>
            <c:bubble3D val="0"/>
            <c:extLst>
              <c:ext xmlns:c16="http://schemas.microsoft.com/office/drawing/2014/chart" uri="{C3380CC4-5D6E-409C-BE32-E72D297353CC}">
                <c16:uniqueId val="{00000002-7BE9-9D46-8018-52B14B91A0CF}"/>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'Water resources'!$E$34:$H$34</c:f>
              <c:numCache>
                <c:formatCode>General</c:formatCode>
                <c:ptCount val="4"/>
                <c:pt idx="0">
                  <c:v>2021</c:v>
                </c:pt>
                <c:pt idx="1">
                  <c:v>2022</c:v>
                </c:pt>
                <c:pt idx="2">
                  <c:v>2023</c:v>
                </c:pt>
                <c:pt idx="3">
                  <c:v>2024</c:v>
                </c:pt>
              </c:numCache>
            </c:numRef>
          </c:cat>
          <c:val>
            <c:numRef>
              <c:f>'Water resources'!$E$35:$H$35</c:f>
              <c:numCache>
                <c:formatCode>#,##0</c:formatCode>
                <c:ptCount val="4"/>
                <c:pt idx="0">
                  <c:v>63859443</c:v>
                </c:pt>
                <c:pt idx="1">
                  <c:v>63541232</c:v>
                </c:pt>
                <c:pt idx="2">
                  <c:v>63682939</c:v>
                </c:pt>
                <c:pt idx="3">
                  <c:v>80199056</c:v>
                </c:pt>
              </c:numCache>
            </c:numRef>
          </c:val>
          <c:extLst>
            <c:ext xmlns:c16="http://schemas.microsoft.com/office/drawing/2014/chart" uri="{C3380CC4-5D6E-409C-BE32-E72D297353CC}">
              <c16:uniqueId val="{00000004-7BE9-9D46-8018-52B14B91A0CF}"/>
            </c:ext>
          </c:extLst>
        </c:ser>
        <c:dLbls>
          <c:showLegendKey val="0"/>
          <c:showVal val="0"/>
          <c:showCatName val="0"/>
          <c:showSerName val="0"/>
          <c:showPercent val="0"/>
          <c:showBubbleSize val="0"/>
        </c:dLbls>
        <c:gapWidth val="80"/>
        <c:axId val="2074218790"/>
        <c:axId val="1273948746"/>
      </c:barChart>
      <c:catAx>
        <c:axId val="207421879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1273948746"/>
        <c:crosses val="autoZero"/>
        <c:auto val="0"/>
        <c:lblAlgn val="ctr"/>
        <c:lblOffset val="100"/>
        <c:noMultiLvlLbl val="0"/>
      </c:catAx>
      <c:valAx>
        <c:axId val="1273948746"/>
        <c:scaling>
          <c:orientation val="minMax"/>
          <c:min val="0"/>
        </c:scaling>
        <c:delete val="1"/>
        <c:axPos val="l"/>
        <c:numFmt formatCode="#,##0" sourceLinked="1"/>
        <c:majorTickMark val="out"/>
        <c:minorTickMark val="none"/>
        <c:tickLblPos val="nextTo"/>
        <c:crossAx val="2074218790"/>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75"/>
          <c:y val="0.14499999999999999"/>
          <c:w val="0.43099999999999999"/>
          <c:h val="0.673749999999999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5EA-9745-A374-D1D44AC5094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5EA-9745-A374-D1D44AC5094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5EA-9745-A374-D1D44AC5094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5EA-9745-A374-D1D44AC5094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5EA-9745-A374-D1D44AC5094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5EA-9745-A374-D1D44AC5094E}"/>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5EA-9745-A374-D1D44AC5094E}"/>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5EA-9745-A374-D1D44AC5094E}"/>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5EA-9745-A374-D1D44AC5094E}"/>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15EA-9745-A374-D1D44AC5094E}"/>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15EA-9745-A374-D1D44AC5094E}"/>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(Energy!$B$8:$B$9,Energy!$B$11:$B$16,Energy!$B$18:$B$20)</c:f>
              <c:strCache>
                <c:ptCount val="11"/>
                <c:pt idx="0">
                  <c:v>Бензин</c:v>
                </c:pt>
                <c:pt idx="1">
                  <c:v>Дизельное топливо</c:v>
                </c:pt>
                <c:pt idx="2">
                  <c:v>Печное топливо</c:v>
                </c:pt>
                <c:pt idx="3">
                  <c:v>Нефть</c:v>
                </c:pt>
                <c:pt idx="4">
                  <c:v>Мазут</c:v>
                </c:pt>
                <c:pt idx="5">
                  <c:v>Судовое топливо (мазут ИФО)</c:v>
                </c:pt>
                <c:pt idx="6">
                  <c:v>Попутно-нефтяной газ</c:v>
                </c:pt>
                <c:pt idx="7">
                  <c:v>Уголь каменный</c:v>
                </c:pt>
                <c:pt idx="8">
                  <c:v>Природный газ</c:v>
                </c:pt>
                <c:pt idx="9">
                  <c:v>Газ отбензиненный</c:v>
                </c:pt>
                <c:pt idx="10">
                  <c:v>СУГ</c:v>
                </c:pt>
              </c:strCache>
            </c:strRef>
          </c:cat>
          <c:val>
            <c:numRef>
              <c:f>(Energy!$H$8:$H$9,Energy!$H$11:$H$16,Energy!$H$18:$H$20)</c:f>
              <c:numCache>
                <c:formatCode>#,##0</c:formatCode>
                <c:ptCount val="11"/>
                <c:pt idx="0">
                  <c:v>1153</c:v>
                </c:pt>
                <c:pt idx="1">
                  <c:v>32795</c:v>
                </c:pt>
                <c:pt idx="2">
                  <c:v>38495</c:v>
                </c:pt>
                <c:pt idx="3">
                  <c:v>1184</c:v>
                </c:pt>
                <c:pt idx="4">
                  <c:v>2907</c:v>
                </c:pt>
                <c:pt idx="5" formatCode="General">
                  <c:v>0</c:v>
                </c:pt>
                <c:pt idx="6">
                  <c:v>13809</c:v>
                </c:pt>
                <c:pt idx="7">
                  <c:v>338750</c:v>
                </c:pt>
                <c:pt idx="8">
                  <c:v>104826</c:v>
                </c:pt>
                <c:pt idx="9">
                  <c:v>18723</c:v>
                </c:pt>
                <c:pt idx="10" formatCode="General">
                  <c:v>92</c:v>
                </c:pt>
              </c:numCache>
            </c:numRef>
          </c:val>
          <c:extLst>
            <c:ext xmlns:c16="http://schemas.microsoft.com/office/drawing/2014/chart" uri="{C3380CC4-5D6E-409C-BE32-E72D297353CC}">
              <c16:uniqueId val="{00000016-15EA-9745-A374-D1D44AC5094E}"/>
            </c:ext>
          </c:extLst>
        </c:ser>
        <c:dLbls>
          <c:showLegendKey val="0"/>
          <c:showVal val="0"/>
          <c:showCatName val="0"/>
          <c:showSerName val="0"/>
          <c:showPercent val="0"/>
          <c:showBubbleSize val="0"/>
          <c:showLeaderLines val="1"/>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249999999999995E-2"/>
          <c:y val="0"/>
          <c:w val="0.73775000000000002"/>
          <c:h val="0.90375000000000005"/>
        </c:manualLayout>
      </c:layout>
      <c:barChart>
        <c:barDir val="col"/>
        <c:grouping val="stacked"/>
        <c:varyColors val="0"/>
        <c:ser>
          <c:idx val="0"/>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A0C6-2447-B765-348BA3F1F763}"/>
              </c:ext>
            </c:extLst>
          </c:dPt>
          <c:dPt>
            <c:idx val="1"/>
            <c:invertIfNegative val="0"/>
            <c:bubble3D val="0"/>
            <c:extLst>
              <c:ext xmlns:c16="http://schemas.microsoft.com/office/drawing/2014/chart" uri="{C3380CC4-5D6E-409C-BE32-E72D297353CC}">
                <c16:uniqueId val="{00000001-A0C6-2447-B765-348BA3F1F763}"/>
              </c:ext>
            </c:extLst>
          </c:dPt>
          <c:dPt>
            <c:idx val="2"/>
            <c:invertIfNegative val="0"/>
            <c:bubble3D val="0"/>
            <c:extLst>
              <c:ext xmlns:c16="http://schemas.microsoft.com/office/drawing/2014/chart" uri="{C3380CC4-5D6E-409C-BE32-E72D297353CC}">
                <c16:uniqueId val="{00000002-A0C6-2447-B765-348BA3F1F763}"/>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Energy!$E$5:$H$5</c:f>
              <c:numCache>
                <c:formatCode>General</c:formatCode>
                <c:ptCount val="4"/>
                <c:pt idx="0">
                  <c:v>2021</c:v>
                </c:pt>
                <c:pt idx="1">
                  <c:v>2022</c:v>
                </c:pt>
                <c:pt idx="2">
                  <c:v>2023</c:v>
                </c:pt>
                <c:pt idx="3">
                  <c:v>2024</c:v>
                </c:pt>
              </c:numCache>
            </c:numRef>
          </c:cat>
          <c:val>
            <c:numRef>
              <c:f>Energy!$E$34:$H$34</c:f>
              <c:numCache>
                <c:formatCode>#,##0</c:formatCode>
                <c:ptCount val="4"/>
                <c:pt idx="0">
                  <c:v>491962</c:v>
                </c:pt>
                <c:pt idx="1">
                  <c:v>453896</c:v>
                </c:pt>
                <c:pt idx="2">
                  <c:v>430977</c:v>
                </c:pt>
                <c:pt idx="3">
                  <c:v>444165</c:v>
                </c:pt>
              </c:numCache>
            </c:numRef>
          </c:val>
          <c:extLst>
            <c:ext xmlns:c16="http://schemas.microsoft.com/office/drawing/2014/chart" uri="{C3380CC4-5D6E-409C-BE32-E72D297353CC}">
              <c16:uniqueId val="{00000000-389C-4945-861D-8CDA36491821}"/>
            </c:ext>
          </c:extLst>
        </c:ser>
        <c:dLbls>
          <c:showLegendKey val="0"/>
          <c:showVal val="1"/>
          <c:showCatName val="0"/>
          <c:showSerName val="0"/>
          <c:showPercent val="0"/>
          <c:showBubbleSize val="0"/>
        </c:dLbls>
        <c:gapWidth val="50"/>
        <c:overlap val="100"/>
        <c:axId val="324811576"/>
        <c:axId val="321945739"/>
      </c:barChart>
      <c:catAx>
        <c:axId val="324811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321945739"/>
        <c:crosses val="autoZero"/>
        <c:auto val="1"/>
        <c:lblAlgn val="ctr"/>
        <c:lblOffset val="100"/>
        <c:noMultiLvlLbl val="0"/>
      </c:catAx>
      <c:valAx>
        <c:axId val="321945739"/>
        <c:scaling>
          <c:orientation val="minMax"/>
        </c:scaling>
        <c:delete val="1"/>
        <c:axPos val="l"/>
        <c:numFmt formatCode="#,##0" sourceLinked="1"/>
        <c:majorTickMark val="out"/>
        <c:minorTickMark val="none"/>
        <c:tickLblPos val="nextTo"/>
        <c:crossAx val="324811576"/>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
          <c:y val="0.151"/>
          <c:w val="0.53649999999999998"/>
          <c:h val="0.78200000000000003"/>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647-F846-A089-893739ABD6F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647-F846-A089-893739ABD6F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647-F846-A089-893739ABD6F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647-F846-A089-893739ABD6F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647-F846-A089-893739ABD6F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2647-F846-A089-893739ABD6F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2647-F846-A089-893739ABD6F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2647-F846-A089-893739ABD6F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2647-F846-A089-893739ABD6F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2647-F846-A089-893739ABD6F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2647-F846-A089-893739ABD6F0}"/>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2647-F846-A089-893739ABD6F0}"/>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2647-F846-A089-893739ABD6F0}"/>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7FB-1345-97A4-7F0A32CC8B34}"/>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1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Energy!$B$36:$B$49</c:f>
              <c:strCache>
                <c:ptCount val="14"/>
                <c:pt idx="0">
                  <c:v>Разведка и добыча нефти и газа</c:v>
                </c:pt>
                <c:pt idx="1">
                  <c:v>Переработка нефти и газа</c:v>
                </c:pt>
                <c:pt idx="2">
                  <c:v>Транспортировка нефти</c:v>
                </c:pt>
                <c:pt idx="3">
                  <c:v>Транспортировка газа</c:v>
                </c:pt>
                <c:pt idx="4">
                  <c:v>Разведка и добыча урана</c:v>
                </c:pt>
                <c:pt idx="5">
                  <c:v>Производство электроэнергии </c:v>
                </c:pt>
                <c:pt idx="6">
                  <c:v>Производство теплоэнергии</c:v>
                </c:pt>
                <c:pt idx="7">
                  <c:v>Железнодорожные перевозки</c:v>
                </c:pt>
                <c:pt idx="8">
                  <c:v>Производство химической продукции</c:v>
                </c:pt>
                <c:pt idx="9">
                  <c:v>Метталургические проекты</c:v>
                </c:pt>
                <c:pt idx="10">
                  <c:v>Сектор передачи электрической энергии</c:v>
                </c:pt>
                <c:pt idx="11">
                  <c:v>Телекоммуникационные услуги</c:v>
                </c:pt>
                <c:pt idx="12">
                  <c:v>Пассажирские авиаперевозки</c:v>
                </c:pt>
                <c:pt idx="13">
                  <c:v>Нефтегазохимия (KPI)</c:v>
                </c:pt>
              </c:strCache>
            </c:strRef>
          </c:cat>
          <c:val>
            <c:numRef>
              <c:f>Energy!$H$36:$H$49</c:f>
              <c:numCache>
                <c:formatCode>#,##0</c:formatCode>
                <c:ptCount val="14"/>
                <c:pt idx="0">
                  <c:v>57285</c:v>
                </c:pt>
                <c:pt idx="1">
                  <c:v>59492</c:v>
                </c:pt>
                <c:pt idx="2">
                  <c:v>4229</c:v>
                </c:pt>
                <c:pt idx="3">
                  <c:v>46481</c:v>
                </c:pt>
                <c:pt idx="4">
                  <c:v>5699</c:v>
                </c:pt>
                <c:pt idx="5">
                  <c:v>175563</c:v>
                </c:pt>
                <c:pt idx="6">
                  <c:v>32153</c:v>
                </c:pt>
                <c:pt idx="7">
                  <c:v>41928</c:v>
                </c:pt>
                <c:pt idx="8" formatCode="General">
                  <c:v>59</c:v>
                </c:pt>
                <c:pt idx="9" formatCode="General">
                  <c:v>91</c:v>
                </c:pt>
                <c:pt idx="10">
                  <c:v>11370</c:v>
                </c:pt>
                <c:pt idx="11">
                  <c:v>1419</c:v>
                </c:pt>
                <c:pt idx="12" formatCode="General">
                  <c:v>0</c:v>
                </c:pt>
                <c:pt idx="13">
                  <c:v>8397</c:v>
                </c:pt>
              </c:numCache>
            </c:numRef>
          </c:val>
          <c:extLst>
            <c:ext xmlns:c16="http://schemas.microsoft.com/office/drawing/2014/chart" uri="{C3380CC4-5D6E-409C-BE32-E72D297353CC}">
              <c16:uniqueId val="{0000001A-2647-F846-A089-893739ABD6F0}"/>
            </c:ext>
          </c:extLst>
        </c:ser>
        <c:dLbls>
          <c:showLegendKey val="0"/>
          <c:showVal val="0"/>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9" Type="http://schemas.openxmlformats.org/officeDocument/2006/relationships/chart" Target="../charts/chart38.xml"/><Relationship Id="rId21" Type="http://schemas.openxmlformats.org/officeDocument/2006/relationships/chart" Target="../charts/chart20.xml"/><Relationship Id="rId34" Type="http://schemas.openxmlformats.org/officeDocument/2006/relationships/chart" Target="../charts/chart33.xml"/><Relationship Id="rId42" Type="http://schemas.openxmlformats.org/officeDocument/2006/relationships/chart" Target="../charts/chart41.xml"/><Relationship Id="rId7" Type="http://schemas.openxmlformats.org/officeDocument/2006/relationships/chart" Target="../charts/chart6.xml"/><Relationship Id="rId2" Type="http://schemas.openxmlformats.org/officeDocument/2006/relationships/chart" Target="../charts/chart1.xml"/><Relationship Id="rId16" Type="http://schemas.openxmlformats.org/officeDocument/2006/relationships/chart" Target="../charts/chart15.xml"/><Relationship Id="rId29" Type="http://schemas.openxmlformats.org/officeDocument/2006/relationships/chart" Target="../charts/chart28.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37" Type="http://schemas.openxmlformats.org/officeDocument/2006/relationships/chart" Target="../charts/chart36.xml"/><Relationship Id="rId40" Type="http://schemas.openxmlformats.org/officeDocument/2006/relationships/chart" Target="../charts/chart39.xml"/><Relationship Id="rId45" Type="http://schemas.openxmlformats.org/officeDocument/2006/relationships/chart" Target="../charts/chart44.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36" Type="http://schemas.openxmlformats.org/officeDocument/2006/relationships/chart" Target="../charts/chart35.xml"/><Relationship Id="rId10" Type="http://schemas.openxmlformats.org/officeDocument/2006/relationships/chart" Target="../charts/chart9.xml"/><Relationship Id="rId19" Type="http://schemas.openxmlformats.org/officeDocument/2006/relationships/chart" Target="../charts/chart18.xml"/><Relationship Id="rId31" Type="http://schemas.openxmlformats.org/officeDocument/2006/relationships/chart" Target="../charts/chart30.xml"/><Relationship Id="rId44" Type="http://schemas.openxmlformats.org/officeDocument/2006/relationships/chart" Target="../charts/chart43.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 Id="rId35" Type="http://schemas.openxmlformats.org/officeDocument/2006/relationships/chart" Target="../charts/chart34.xml"/><Relationship Id="rId43" Type="http://schemas.openxmlformats.org/officeDocument/2006/relationships/chart" Target="../charts/chart42.xml"/><Relationship Id="rId8" Type="http://schemas.openxmlformats.org/officeDocument/2006/relationships/chart" Target="../charts/chart7.xml"/><Relationship Id="rId3" Type="http://schemas.openxmlformats.org/officeDocument/2006/relationships/chart" Target="../charts/chart2.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33" Type="http://schemas.openxmlformats.org/officeDocument/2006/relationships/chart" Target="../charts/chart32.xml"/><Relationship Id="rId38" Type="http://schemas.openxmlformats.org/officeDocument/2006/relationships/chart" Target="../charts/chart37.xml"/><Relationship Id="rId20" Type="http://schemas.openxmlformats.org/officeDocument/2006/relationships/chart" Target="../charts/chart19.xml"/><Relationship Id="rId41" Type="http://schemas.openxmlformats.org/officeDocument/2006/relationships/chart" Target="../charts/chart40.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138194</xdr:colOff>
      <xdr:row>4</xdr:row>
      <xdr:rowOff>95134</xdr:rowOff>
    </xdr:to>
    <xdr:pic>
      <xdr:nvPicPr>
        <xdr:cNvPr id="2" name="Рисунок 1">
          <a:extLst>
            <a:ext uri="{FF2B5EF4-FFF2-40B4-BE49-F238E27FC236}">
              <a16:creationId xmlns:a16="http://schemas.microsoft.com/office/drawing/2014/main" id="{9282D6A2-6ED3-6E47-A324-4447AE6A8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95300" y="0"/>
          <a:ext cx="963694" cy="90793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88900</xdr:rowOff>
    </xdr:from>
    <xdr:ext cx="962025" cy="885825"/>
    <xdr:pic>
      <xdr:nvPicPr>
        <xdr:cNvPr id="3" name="Рисунок 1">
          <a:extLst>
            <a:ext uri="{FF2B5EF4-FFF2-40B4-BE49-F238E27FC236}">
              <a16:creationId xmlns:a16="http://schemas.microsoft.com/office/drawing/2014/main" id="{D6F868AD-FCFE-6A4C-8EB1-A0A80258E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42900" y="889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38100</xdr:colOff>
      <xdr:row>0</xdr:row>
      <xdr:rowOff>76200</xdr:rowOff>
    </xdr:from>
    <xdr:ext cx="962025" cy="885825"/>
    <xdr:pic>
      <xdr:nvPicPr>
        <xdr:cNvPr id="4" name="Рисунок 1">
          <a:extLst>
            <a:ext uri="{FF2B5EF4-FFF2-40B4-BE49-F238E27FC236}">
              <a16:creationId xmlns:a16="http://schemas.microsoft.com/office/drawing/2014/main" id="{A6C52B61-C823-A640-BFCF-72B072963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81000" y="762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3" name="Рисунок 1">
          <a:extLst>
            <a:ext uri="{FF2B5EF4-FFF2-40B4-BE49-F238E27FC236}">
              <a16:creationId xmlns:a16="http://schemas.microsoft.com/office/drawing/2014/main" id="{7ECC2947-D7F3-884A-885E-DD0F930A0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1</xdr:col>
      <xdr:colOff>25400</xdr:colOff>
      <xdr:row>0</xdr:row>
      <xdr:rowOff>38100</xdr:rowOff>
    </xdr:from>
    <xdr:ext cx="962025" cy="885825"/>
    <xdr:pic>
      <xdr:nvPicPr>
        <xdr:cNvPr id="4" name="Рисунок 1">
          <a:extLst>
            <a:ext uri="{FF2B5EF4-FFF2-40B4-BE49-F238E27FC236}">
              <a16:creationId xmlns:a16="http://schemas.microsoft.com/office/drawing/2014/main" id="{C608D9C1-E549-BC40-9F0D-4AEC4683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381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495300</xdr:colOff>
      <xdr:row>0</xdr:row>
      <xdr:rowOff>0</xdr:rowOff>
    </xdr:from>
    <xdr:to>
      <xdr:col>1</xdr:col>
      <xdr:colOff>806450</xdr:colOff>
      <xdr:row>0</xdr:row>
      <xdr:rowOff>876300</xdr:rowOff>
    </xdr:to>
    <xdr:pic>
      <xdr:nvPicPr>
        <xdr:cNvPr id="2" name="Рисунок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04151" y="0"/>
          <a:ext cx="971550" cy="87630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567651</xdr:colOff>
      <xdr:row>0</xdr:row>
      <xdr:rowOff>0</xdr:rowOff>
    </xdr:from>
    <xdr:to>
      <xdr:col>1</xdr:col>
      <xdr:colOff>777778</xdr:colOff>
      <xdr:row>0</xdr:row>
      <xdr:rowOff>877272</xdr:rowOff>
    </xdr:to>
    <xdr:pic>
      <xdr:nvPicPr>
        <xdr:cNvPr id="3" name="Рисунок 1">
          <a:extLst>
            <a:ext uri="{FF2B5EF4-FFF2-40B4-BE49-F238E27FC236}">
              <a16:creationId xmlns:a16="http://schemas.microsoft.com/office/drawing/2014/main" id="{5BBE0E18-E261-2F42-8C01-92A667ACB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04151" y="0"/>
          <a:ext cx="9721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4" name="Рисунок 1">
          <a:extLst>
            <a:ext uri="{FF2B5EF4-FFF2-40B4-BE49-F238E27FC236}">
              <a16:creationId xmlns:a16="http://schemas.microsoft.com/office/drawing/2014/main" id="{F2E58BCD-BE2A-3049-9143-4019D3E51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826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3" name="Рисунок 1">
          <a:extLst>
            <a:ext uri="{FF2B5EF4-FFF2-40B4-BE49-F238E27FC236}">
              <a16:creationId xmlns:a16="http://schemas.microsoft.com/office/drawing/2014/main" id="{EB02B838-DD55-E34C-8898-262455120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715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4" name="Рисунок 1">
          <a:extLst>
            <a:ext uri="{FF2B5EF4-FFF2-40B4-BE49-F238E27FC236}">
              <a16:creationId xmlns:a16="http://schemas.microsoft.com/office/drawing/2014/main" id="{96DE15DB-D74A-824C-88DD-645980EB9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731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5" name="Рисунок 1">
          <a:extLst>
            <a:ext uri="{FF2B5EF4-FFF2-40B4-BE49-F238E27FC236}">
              <a16:creationId xmlns:a16="http://schemas.microsoft.com/office/drawing/2014/main" id="{B39D1F72-7AA7-DC41-B123-9020894B3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604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811294</xdr:colOff>
      <xdr:row>4</xdr:row>
      <xdr:rowOff>73967</xdr:rowOff>
    </xdr:to>
    <xdr:pic>
      <xdr:nvPicPr>
        <xdr:cNvPr id="2" name="Рисунок 1">
          <a:extLst>
            <a:ext uri="{FF2B5EF4-FFF2-40B4-BE49-F238E27FC236}">
              <a16:creationId xmlns:a16="http://schemas.microsoft.com/office/drawing/2014/main" id="{0798DB29-16DF-AF49-8638-0AD469D8B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71500" y="0"/>
          <a:ext cx="963694" cy="8994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811294</xdr:colOff>
      <xdr:row>4</xdr:row>
      <xdr:rowOff>86667</xdr:rowOff>
    </xdr:to>
    <xdr:pic>
      <xdr:nvPicPr>
        <xdr:cNvPr id="2" name="Рисунок 1">
          <a:extLst>
            <a:ext uri="{FF2B5EF4-FFF2-40B4-BE49-F238E27FC236}">
              <a16:creationId xmlns:a16="http://schemas.microsoft.com/office/drawing/2014/main" id="{ECD0E432-2CE6-7245-84C9-87BA8E9E1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0"/>
          <a:ext cx="963694" cy="8994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2" name="Рисунок 1">
          <a:extLst>
            <a:ext uri="{FF2B5EF4-FFF2-40B4-BE49-F238E27FC236}">
              <a16:creationId xmlns:a16="http://schemas.microsoft.com/office/drawing/2014/main" id="{29927E3C-D8C9-F44C-BCE3-AEAA12653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60400" y="0"/>
          <a:ext cx="962025" cy="885825"/>
        </a:xfrm>
        <a:prstGeom prst="rect">
          <a:avLst/>
        </a:prstGeom>
        <a:noFill/>
        <a:ln>
          <a:noFill/>
        </a:ln>
        <a:extLst>
          <a:ext uri="{53640926-AAD7-44D8-BBD7-CCE9431645EC}">
            <a14:shadowObscured xmlns:a14="http://schemas.microsoft.com/office/drawing/2010/main"/>
          </a:ext>
        </a:extLst>
      </xdr:spPr>
    </xdr:pic>
    <xdr:clientData/>
  </xdr:oneCellAnchor>
  <xdr:twoCellAnchor>
    <xdr:from>
      <xdr:col>0</xdr:col>
      <xdr:colOff>611480</xdr:colOff>
      <xdr:row>13</xdr:row>
      <xdr:rowOff>58796</xdr:rowOff>
    </xdr:from>
    <xdr:to>
      <xdr:col>13</xdr:col>
      <xdr:colOff>211667</xdr:colOff>
      <xdr:row>35</xdr:row>
      <xdr:rowOff>173611</xdr:rowOff>
    </xdr:to>
    <xdr:graphicFrame macro="">
      <xdr:nvGraphicFramePr>
        <xdr:cNvPr id="3" name="Chart 2">
          <a:extLst>
            <a:ext uri="{FF2B5EF4-FFF2-40B4-BE49-F238E27FC236}">
              <a16:creationId xmlns:a16="http://schemas.microsoft.com/office/drawing/2014/main" id="{5138D026-53DA-7F49-BD77-52258210EE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25686</xdr:colOff>
      <xdr:row>13</xdr:row>
      <xdr:rowOff>228723</xdr:rowOff>
    </xdr:from>
    <xdr:to>
      <xdr:col>23</xdr:col>
      <xdr:colOff>214003</xdr:colOff>
      <xdr:row>36</xdr:row>
      <xdr:rowOff>183815</xdr:rowOff>
    </xdr:to>
    <xdr:graphicFrame macro="">
      <xdr:nvGraphicFramePr>
        <xdr:cNvPr id="4" name="Chart 6">
          <a:extLst>
            <a:ext uri="{FF2B5EF4-FFF2-40B4-BE49-F238E27FC236}">
              <a16:creationId xmlns:a16="http://schemas.microsoft.com/office/drawing/2014/main" id="{6E30CC86-8D05-B544-874D-AFDE191766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535886</xdr:colOff>
      <xdr:row>13</xdr:row>
      <xdr:rowOff>205591</xdr:rowOff>
    </xdr:from>
    <xdr:to>
      <xdr:col>33</xdr:col>
      <xdr:colOff>105833</xdr:colOff>
      <xdr:row>29</xdr:row>
      <xdr:rowOff>190500</xdr:rowOff>
    </xdr:to>
    <xdr:graphicFrame macro="">
      <xdr:nvGraphicFramePr>
        <xdr:cNvPr id="5" name="Chart 6">
          <a:extLst>
            <a:ext uri="{FF2B5EF4-FFF2-40B4-BE49-F238E27FC236}">
              <a16:creationId xmlns:a16="http://schemas.microsoft.com/office/drawing/2014/main" id="{3B406978-B18A-A340-98D1-BF06F5AD5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41</xdr:row>
      <xdr:rowOff>30390</xdr:rowOff>
    </xdr:from>
    <xdr:to>
      <xdr:col>10</xdr:col>
      <xdr:colOff>381000</xdr:colOff>
      <xdr:row>59</xdr:row>
      <xdr:rowOff>95250</xdr:rowOff>
    </xdr:to>
    <xdr:graphicFrame macro="">
      <xdr:nvGraphicFramePr>
        <xdr:cNvPr id="6" name="Chart 3">
          <a:extLst>
            <a:ext uri="{FF2B5EF4-FFF2-40B4-BE49-F238E27FC236}">
              <a16:creationId xmlns:a16="http://schemas.microsoft.com/office/drawing/2014/main" id="{391E779D-B09C-9D4C-8BBB-6170652BB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594968</xdr:colOff>
      <xdr:row>42</xdr:row>
      <xdr:rowOff>54932</xdr:rowOff>
    </xdr:from>
    <xdr:to>
      <xdr:col>22</xdr:col>
      <xdr:colOff>147681</xdr:colOff>
      <xdr:row>60</xdr:row>
      <xdr:rowOff>72404</xdr:rowOff>
    </xdr:to>
    <xdr:graphicFrame macro="">
      <xdr:nvGraphicFramePr>
        <xdr:cNvPr id="7" name="Chart 3">
          <a:extLst>
            <a:ext uri="{FF2B5EF4-FFF2-40B4-BE49-F238E27FC236}">
              <a16:creationId xmlns:a16="http://schemas.microsoft.com/office/drawing/2014/main" id="{3C29AE73-95A1-0F45-B1B8-0BC8B5932F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1</xdr:colOff>
      <xdr:row>41</xdr:row>
      <xdr:rowOff>103980</xdr:rowOff>
    </xdr:from>
    <xdr:to>
      <xdr:col>34</xdr:col>
      <xdr:colOff>81642</xdr:colOff>
      <xdr:row>58</xdr:row>
      <xdr:rowOff>84818</xdr:rowOff>
    </xdr:to>
    <xdr:graphicFrame macro="">
      <xdr:nvGraphicFramePr>
        <xdr:cNvPr id="8" name="Chart 5">
          <a:extLst>
            <a:ext uri="{FF2B5EF4-FFF2-40B4-BE49-F238E27FC236}">
              <a16:creationId xmlns:a16="http://schemas.microsoft.com/office/drawing/2014/main" id="{2117AB04-B037-9A45-86F2-86FA7F7DF0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427413</xdr:colOff>
      <xdr:row>68</xdr:row>
      <xdr:rowOff>75057</xdr:rowOff>
    </xdr:from>
    <xdr:to>
      <xdr:col>12</xdr:col>
      <xdr:colOff>423333</xdr:colOff>
      <xdr:row>88</xdr:row>
      <xdr:rowOff>38680</xdr:rowOff>
    </xdr:to>
    <xdr:graphicFrame macro="">
      <xdr:nvGraphicFramePr>
        <xdr:cNvPr id="9" name="Chart 8">
          <a:extLst>
            <a:ext uri="{FF2B5EF4-FFF2-40B4-BE49-F238E27FC236}">
              <a16:creationId xmlns:a16="http://schemas.microsoft.com/office/drawing/2014/main" id="{D6A64F8D-CF45-0446-8C97-8EEC843C6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10355</xdr:colOff>
      <xdr:row>68</xdr:row>
      <xdr:rowOff>2356</xdr:rowOff>
    </xdr:from>
    <xdr:to>
      <xdr:col>23</xdr:col>
      <xdr:colOff>0</xdr:colOff>
      <xdr:row>84</xdr:row>
      <xdr:rowOff>176893</xdr:rowOff>
    </xdr:to>
    <xdr:graphicFrame macro="">
      <xdr:nvGraphicFramePr>
        <xdr:cNvPr id="10" name="Chart 6">
          <a:extLst>
            <a:ext uri="{FF2B5EF4-FFF2-40B4-BE49-F238E27FC236}">
              <a16:creationId xmlns:a16="http://schemas.microsoft.com/office/drawing/2014/main" id="{E998C24C-0180-F444-BD74-CAF591537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25</xdr:col>
      <xdr:colOff>10423</xdr:colOff>
      <xdr:row>68</xdr:row>
      <xdr:rowOff>133039</xdr:rowOff>
    </xdr:from>
    <xdr:to>
      <xdr:col>35</xdr:col>
      <xdr:colOff>163286</xdr:colOff>
      <xdr:row>86</xdr:row>
      <xdr:rowOff>27214</xdr:rowOff>
    </xdr:to>
    <xdr:graphicFrame macro="">
      <xdr:nvGraphicFramePr>
        <xdr:cNvPr id="11" name="Chart 10">
          <a:extLst>
            <a:ext uri="{FF2B5EF4-FFF2-40B4-BE49-F238E27FC236}">
              <a16:creationId xmlns:a16="http://schemas.microsoft.com/office/drawing/2014/main" id="{CB3AE26F-FEAA-5E49-BDEF-D3C5140EF9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36</xdr:col>
      <xdr:colOff>353259</xdr:colOff>
      <xdr:row>68</xdr:row>
      <xdr:rowOff>16080</xdr:rowOff>
    </xdr:from>
    <xdr:to>
      <xdr:col>50</xdr:col>
      <xdr:colOff>646140</xdr:colOff>
      <xdr:row>85</xdr:row>
      <xdr:rowOff>204109</xdr:rowOff>
    </xdr:to>
    <xdr:graphicFrame macro="">
      <xdr:nvGraphicFramePr>
        <xdr:cNvPr id="12" name="Chart 9">
          <a:extLst>
            <a:ext uri="{FF2B5EF4-FFF2-40B4-BE49-F238E27FC236}">
              <a16:creationId xmlns:a16="http://schemas.microsoft.com/office/drawing/2014/main" id="{60A70457-C0AD-434D-9907-723A346F0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500289</xdr:colOff>
      <xdr:row>95</xdr:row>
      <xdr:rowOff>194580</xdr:rowOff>
    </xdr:from>
    <xdr:to>
      <xdr:col>10</xdr:col>
      <xdr:colOff>139246</xdr:colOff>
      <xdr:row>114</xdr:row>
      <xdr:rowOff>224971</xdr:rowOff>
    </xdr:to>
    <xdr:graphicFrame macro="">
      <xdr:nvGraphicFramePr>
        <xdr:cNvPr id="13" name="Chart 3">
          <a:extLst>
            <a:ext uri="{FF2B5EF4-FFF2-40B4-BE49-F238E27FC236}">
              <a16:creationId xmlns:a16="http://schemas.microsoft.com/office/drawing/2014/main" id="{8019E517-10B4-964B-8D47-2BE1A8BDC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122</xdr:row>
      <xdr:rowOff>15875</xdr:rowOff>
    </xdr:from>
    <xdr:to>
      <xdr:col>10</xdr:col>
      <xdr:colOff>219364</xdr:colOff>
      <xdr:row>142</xdr:row>
      <xdr:rowOff>103909</xdr:rowOff>
    </xdr:to>
    <xdr:graphicFrame macro="">
      <xdr:nvGraphicFramePr>
        <xdr:cNvPr id="14" name="Chart 2">
          <a:extLst>
            <a:ext uri="{FF2B5EF4-FFF2-40B4-BE49-F238E27FC236}">
              <a16:creationId xmlns:a16="http://schemas.microsoft.com/office/drawing/2014/main" id="{205F7D7B-CB7A-B047-A011-5AA09FDDC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twoCellAnchor>
  <xdr:twoCellAnchor>
    <xdr:from>
      <xdr:col>12</xdr:col>
      <xdr:colOff>51955</xdr:colOff>
      <xdr:row>122</xdr:row>
      <xdr:rowOff>150090</xdr:rowOff>
    </xdr:from>
    <xdr:to>
      <xdr:col>22</xdr:col>
      <xdr:colOff>313171</xdr:colOff>
      <xdr:row>142</xdr:row>
      <xdr:rowOff>115455</xdr:rowOff>
    </xdr:to>
    <xdr:graphicFrame macro="">
      <xdr:nvGraphicFramePr>
        <xdr:cNvPr id="15" name="Chart 2">
          <a:extLst>
            <a:ext uri="{FF2B5EF4-FFF2-40B4-BE49-F238E27FC236}">
              <a16:creationId xmlns:a16="http://schemas.microsoft.com/office/drawing/2014/main" id="{FA63C805-AF88-BA42-8DCF-6ADE19A094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596516</xdr:colOff>
      <xdr:row>146</xdr:row>
      <xdr:rowOff>206375</xdr:rowOff>
    </xdr:from>
    <xdr:to>
      <xdr:col>10</xdr:col>
      <xdr:colOff>207818</xdr:colOff>
      <xdr:row>167</xdr:row>
      <xdr:rowOff>103909</xdr:rowOff>
    </xdr:to>
    <xdr:graphicFrame macro="">
      <xdr:nvGraphicFramePr>
        <xdr:cNvPr id="16" name="Chart 13">
          <a:extLst>
            <a:ext uri="{FF2B5EF4-FFF2-40B4-BE49-F238E27FC236}">
              <a16:creationId xmlns:a16="http://schemas.microsoft.com/office/drawing/2014/main" id="{DB0C9508-74BC-6F4D-9FC0-F309290CD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35</xdr:col>
      <xdr:colOff>600856</xdr:colOff>
      <xdr:row>147</xdr:row>
      <xdr:rowOff>47624</xdr:rowOff>
    </xdr:from>
    <xdr:to>
      <xdr:col>46</xdr:col>
      <xdr:colOff>326570</xdr:colOff>
      <xdr:row>167</xdr:row>
      <xdr:rowOff>72571</xdr:rowOff>
    </xdr:to>
    <xdr:graphicFrame macro="">
      <xdr:nvGraphicFramePr>
        <xdr:cNvPr id="17" name="Chart 14">
          <a:extLst>
            <a:ext uri="{FF2B5EF4-FFF2-40B4-BE49-F238E27FC236}">
              <a16:creationId xmlns:a16="http://schemas.microsoft.com/office/drawing/2014/main" id="{032E8286-21AA-7442-8925-AFDA9F68C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12</xdr:col>
      <xdr:colOff>11340</xdr:colOff>
      <xdr:row>147</xdr:row>
      <xdr:rowOff>0</xdr:rowOff>
    </xdr:from>
    <xdr:to>
      <xdr:col>22</xdr:col>
      <xdr:colOff>242455</xdr:colOff>
      <xdr:row>167</xdr:row>
      <xdr:rowOff>92363</xdr:rowOff>
    </xdr:to>
    <xdr:graphicFrame macro="">
      <xdr:nvGraphicFramePr>
        <xdr:cNvPr id="18" name="Chart 15">
          <a:extLst>
            <a:ext uri="{FF2B5EF4-FFF2-40B4-BE49-F238E27FC236}">
              <a16:creationId xmlns:a16="http://schemas.microsoft.com/office/drawing/2014/main" id="{2E2BAF57-BBFF-7C46-A0A8-02D99E18A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24</xdr:col>
      <xdr:colOff>4329</xdr:colOff>
      <xdr:row>147</xdr:row>
      <xdr:rowOff>0</xdr:rowOff>
    </xdr:from>
    <xdr:to>
      <xdr:col>34</xdr:col>
      <xdr:colOff>323272</xdr:colOff>
      <xdr:row>167</xdr:row>
      <xdr:rowOff>80818</xdr:rowOff>
    </xdr:to>
    <xdr:graphicFrame macro="">
      <xdr:nvGraphicFramePr>
        <xdr:cNvPr id="19" name="Chart 16">
          <a:extLst>
            <a:ext uri="{FF2B5EF4-FFF2-40B4-BE49-F238E27FC236}">
              <a16:creationId xmlns:a16="http://schemas.microsoft.com/office/drawing/2014/main" id="{E76A0F95-19E2-4147-852D-762BE6BE7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582178</xdr:colOff>
      <xdr:row>171</xdr:row>
      <xdr:rowOff>47625</xdr:rowOff>
    </xdr:from>
    <xdr:to>
      <xdr:col>10</xdr:col>
      <xdr:colOff>215900</xdr:colOff>
      <xdr:row>193</xdr:row>
      <xdr:rowOff>13607</xdr:rowOff>
    </xdr:to>
    <xdr:graphicFrame macro="">
      <xdr:nvGraphicFramePr>
        <xdr:cNvPr id="20" name="Chart 2">
          <a:extLst>
            <a:ext uri="{FF2B5EF4-FFF2-40B4-BE49-F238E27FC236}">
              <a16:creationId xmlns:a16="http://schemas.microsoft.com/office/drawing/2014/main" id="{2696021D-1E84-754D-B2D4-96B002DDA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11</xdr:col>
      <xdr:colOff>593147</xdr:colOff>
      <xdr:row>171</xdr:row>
      <xdr:rowOff>63499</xdr:rowOff>
    </xdr:from>
    <xdr:to>
      <xdr:col>22</xdr:col>
      <xdr:colOff>238124</xdr:colOff>
      <xdr:row>192</xdr:row>
      <xdr:rowOff>81641</xdr:rowOff>
    </xdr:to>
    <xdr:graphicFrame macro="">
      <xdr:nvGraphicFramePr>
        <xdr:cNvPr id="21" name="Chart 2">
          <a:extLst>
            <a:ext uri="{FF2B5EF4-FFF2-40B4-BE49-F238E27FC236}">
              <a16:creationId xmlns:a16="http://schemas.microsoft.com/office/drawing/2014/main" id="{45458052-1B93-4644-8EFB-3E9E5B9296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24</xdr:col>
      <xdr:colOff>5772</xdr:colOff>
      <xdr:row>171</xdr:row>
      <xdr:rowOff>31750</xdr:rowOff>
    </xdr:from>
    <xdr:to>
      <xdr:col>34</xdr:col>
      <xdr:colOff>317499</xdr:colOff>
      <xdr:row>192</xdr:row>
      <xdr:rowOff>117929</xdr:rowOff>
    </xdr:to>
    <xdr:graphicFrame macro="">
      <xdr:nvGraphicFramePr>
        <xdr:cNvPr id="22" name="Chart 2">
          <a:extLst>
            <a:ext uri="{FF2B5EF4-FFF2-40B4-BE49-F238E27FC236}">
              <a16:creationId xmlns:a16="http://schemas.microsoft.com/office/drawing/2014/main" id="{F3C01294-1867-D646-888A-66E711055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24</xdr:col>
      <xdr:colOff>0</xdr:colOff>
      <xdr:row>123</xdr:row>
      <xdr:rowOff>0</xdr:rowOff>
    </xdr:from>
    <xdr:to>
      <xdr:col>34</xdr:col>
      <xdr:colOff>301624</xdr:colOff>
      <xdr:row>142</xdr:row>
      <xdr:rowOff>111124</xdr:rowOff>
    </xdr:to>
    <xdr:graphicFrame macro="">
      <xdr:nvGraphicFramePr>
        <xdr:cNvPr id="23" name="Chart 8">
          <a:extLst>
            <a:ext uri="{FF2B5EF4-FFF2-40B4-BE49-F238E27FC236}">
              <a16:creationId xmlns:a16="http://schemas.microsoft.com/office/drawing/2014/main" id="{96C5367C-4456-BD41-8706-AC5B2EB7E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36</xdr:col>
      <xdr:colOff>8658</xdr:colOff>
      <xdr:row>122</xdr:row>
      <xdr:rowOff>0</xdr:rowOff>
    </xdr:from>
    <xdr:to>
      <xdr:col>46</xdr:col>
      <xdr:colOff>334817</xdr:colOff>
      <xdr:row>143</xdr:row>
      <xdr:rowOff>15875</xdr:rowOff>
    </xdr:to>
    <xdr:graphicFrame macro="">
      <xdr:nvGraphicFramePr>
        <xdr:cNvPr id="24" name="Chart 17">
          <a:extLst>
            <a:ext uri="{FF2B5EF4-FFF2-40B4-BE49-F238E27FC236}">
              <a16:creationId xmlns:a16="http://schemas.microsoft.com/office/drawing/2014/main" id="{2782D59C-C030-5E4B-849C-33268EBA5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547348</xdr:colOff>
      <xdr:row>199</xdr:row>
      <xdr:rowOff>66841</xdr:rowOff>
    </xdr:from>
    <xdr:to>
      <xdr:col>10</xdr:col>
      <xdr:colOff>156244</xdr:colOff>
      <xdr:row>219</xdr:row>
      <xdr:rowOff>80210</xdr:rowOff>
    </xdr:to>
    <xdr:graphicFrame macro="">
      <xdr:nvGraphicFramePr>
        <xdr:cNvPr id="25" name="Chart 15">
          <a:extLst>
            <a:ext uri="{FF2B5EF4-FFF2-40B4-BE49-F238E27FC236}">
              <a16:creationId xmlns:a16="http://schemas.microsoft.com/office/drawing/2014/main" id="{CF9B4691-8039-FC43-AD9F-6D0C58C007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12</xdr:col>
      <xdr:colOff>78626</xdr:colOff>
      <xdr:row>199</xdr:row>
      <xdr:rowOff>46823</xdr:rowOff>
    </xdr:from>
    <xdr:to>
      <xdr:col>21</xdr:col>
      <xdr:colOff>129353</xdr:colOff>
      <xdr:row>219</xdr:row>
      <xdr:rowOff>47036</xdr:rowOff>
    </xdr:to>
    <xdr:graphicFrame macro="">
      <xdr:nvGraphicFramePr>
        <xdr:cNvPr id="26" name="Chart 5">
          <a:extLst>
            <a:ext uri="{FF2B5EF4-FFF2-40B4-BE49-F238E27FC236}">
              <a16:creationId xmlns:a16="http://schemas.microsoft.com/office/drawing/2014/main" id="{C5469F15-3728-304D-8F51-905ADDFAD1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24</xdr:col>
      <xdr:colOff>409414</xdr:colOff>
      <xdr:row>199</xdr:row>
      <xdr:rowOff>3644</xdr:rowOff>
    </xdr:from>
    <xdr:to>
      <xdr:col>34</xdr:col>
      <xdr:colOff>223428</xdr:colOff>
      <xdr:row>219</xdr:row>
      <xdr:rowOff>0</xdr:rowOff>
    </xdr:to>
    <xdr:graphicFrame macro="">
      <xdr:nvGraphicFramePr>
        <xdr:cNvPr id="27" name="Chart 15">
          <a:extLst>
            <a:ext uri="{FF2B5EF4-FFF2-40B4-BE49-F238E27FC236}">
              <a16:creationId xmlns:a16="http://schemas.microsoft.com/office/drawing/2014/main" id="{93FB8DD9-9FB7-1242-9E09-2C42C89E57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87714</xdr:colOff>
      <xdr:row>223</xdr:row>
      <xdr:rowOff>58584</xdr:rowOff>
    </xdr:from>
    <xdr:to>
      <xdr:col>10</xdr:col>
      <xdr:colOff>246945</xdr:colOff>
      <xdr:row>243</xdr:row>
      <xdr:rowOff>117593</xdr:rowOff>
    </xdr:to>
    <xdr:graphicFrame macro="">
      <xdr:nvGraphicFramePr>
        <xdr:cNvPr id="28" name="Chart 15">
          <a:extLst>
            <a:ext uri="{FF2B5EF4-FFF2-40B4-BE49-F238E27FC236}">
              <a16:creationId xmlns:a16="http://schemas.microsoft.com/office/drawing/2014/main" id="{D7DBBBA7-A113-EB47-9E6E-64396AF731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12</xdr:col>
      <xdr:colOff>94555</xdr:colOff>
      <xdr:row>223</xdr:row>
      <xdr:rowOff>129352</xdr:rowOff>
    </xdr:from>
    <xdr:to>
      <xdr:col>21</xdr:col>
      <xdr:colOff>268110</xdr:colOff>
      <xdr:row>243</xdr:row>
      <xdr:rowOff>223426</xdr:rowOff>
    </xdr:to>
    <xdr:graphicFrame macro="">
      <xdr:nvGraphicFramePr>
        <xdr:cNvPr id="29" name="Chart 15">
          <a:extLst>
            <a:ext uri="{FF2B5EF4-FFF2-40B4-BE49-F238E27FC236}">
              <a16:creationId xmlns:a16="http://schemas.microsoft.com/office/drawing/2014/main" id="{1244BE5A-C6B9-5A40-B800-CE3FD0485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36</xdr:col>
      <xdr:colOff>423531</xdr:colOff>
      <xdr:row>223</xdr:row>
      <xdr:rowOff>120159</xdr:rowOff>
    </xdr:from>
    <xdr:to>
      <xdr:col>45</xdr:col>
      <xdr:colOff>399814</xdr:colOff>
      <xdr:row>243</xdr:row>
      <xdr:rowOff>223427</xdr:rowOff>
    </xdr:to>
    <xdr:graphicFrame macro="">
      <xdr:nvGraphicFramePr>
        <xdr:cNvPr id="30" name="Chart 45">
          <a:extLst>
            <a:ext uri="{FF2B5EF4-FFF2-40B4-BE49-F238E27FC236}">
              <a16:creationId xmlns:a16="http://schemas.microsoft.com/office/drawing/2014/main" id="{B8692F42-BF5D-DD4E-9E05-3B55250E5D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24</xdr:col>
      <xdr:colOff>599722</xdr:colOff>
      <xdr:row>223</xdr:row>
      <xdr:rowOff>47036</xdr:rowOff>
    </xdr:from>
    <xdr:to>
      <xdr:col>34</xdr:col>
      <xdr:colOff>35278</xdr:colOff>
      <xdr:row>244</xdr:row>
      <xdr:rowOff>23518</xdr:rowOff>
    </xdr:to>
    <xdr:graphicFrame macro="">
      <xdr:nvGraphicFramePr>
        <xdr:cNvPr id="31" name="Chart 15">
          <a:extLst>
            <a:ext uri="{FF2B5EF4-FFF2-40B4-BE49-F238E27FC236}">
              <a16:creationId xmlns:a16="http://schemas.microsoft.com/office/drawing/2014/main" id="{A81E0EA9-6F06-C94F-8990-0DD01F0E9B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243416</xdr:colOff>
      <xdr:row>275</xdr:row>
      <xdr:rowOff>119759</xdr:rowOff>
    </xdr:from>
    <xdr:to>
      <xdr:col>9</xdr:col>
      <xdr:colOff>370417</xdr:colOff>
      <xdr:row>295</xdr:row>
      <xdr:rowOff>183258</xdr:rowOff>
    </xdr:to>
    <xdr:graphicFrame macro="">
      <xdr:nvGraphicFramePr>
        <xdr:cNvPr id="32" name="Chart 48">
          <a:extLst>
            <a:ext uri="{FF2B5EF4-FFF2-40B4-BE49-F238E27FC236}">
              <a16:creationId xmlns:a16="http://schemas.microsoft.com/office/drawing/2014/main" id="{EA765D09-A37D-A04A-B08F-16100E22C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434674</xdr:colOff>
      <xdr:row>275</xdr:row>
      <xdr:rowOff>8355</xdr:rowOff>
    </xdr:from>
    <xdr:to>
      <xdr:col>22</xdr:col>
      <xdr:colOff>133684</xdr:colOff>
      <xdr:row>295</xdr:row>
      <xdr:rowOff>116974</xdr:rowOff>
    </xdr:to>
    <xdr:graphicFrame macro="">
      <xdr:nvGraphicFramePr>
        <xdr:cNvPr id="33" name="Chart 15">
          <a:extLst>
            <a:ext uri="{FF2B5EF4-FFF2-40B4-BE49-F238E27FC236}">
              <a16:creationId xmlns:a16="http://schemas.microsoft.com/office/drawing/2014/main" id="{B00E8DCA-0658-AD47-A44F-6EDF5BF4BC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26</xdr:col>
      <xdr:colOff>39869</xdr:colOff>
      <xdr:row>275</xdr:row>
      <xdr:rowOff>142571</xdr:rowOff>
    </xdr:from>
    <xdr:to>
      <xdr:col>34</xdr:col>
      <xdr:colOff>596900</xdr:colOff>
      <xdr:row>296</xdr:row>
      <xdr:rowOff>0</xdr:rowOff>
    </xdr:to>
    <xdr:graphicFrame macro="">
      <xdr:nvGraphicFramePr>
        <xdr:cNvPr id="34" name="Chart 15">
          <a:extLst>
            <a:ext uri="{FF2B5EF4-FFF2-40B4-BE49-F238E27FC236}">
              <a16:creationId xmlns:a16="http://schemas.microsoft.com/office/drawing/2014/main" id="{D4691BD0-5077-5648-8045-2292FBCD6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240145</xdr:colOff>
      <xdr:row>301</xdr:row>
      <xdr:rowOff>227446</xdr:rowOff>
    </xdr:from>
    <xdr:to>
      <xdr:col>9</xdr:col>
      <xdr:colOff>228600</xdr:colOff>
      <xdr:row>321</xdr:row>
      <xdr:rowOff>76200</xdr:rowOff>
    </xdr:to>
    <xdr:graphicFrame macro="">
      <xdr:nvGraphicFramePr>
        <xdr:cNvPr id="35" name="Chart 51">
          <a:extLst>
            <a:ext uri="{FF2B5EF4-FFF2-40B4-BE49-F238E27FC236}">
              <a16:creationId xmlns:a16="http://schemas.microsoft.com/office/drawing/2014/main" id="{666CC4FB-BC0C-AD40-84D9-B8305D235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12</xdr:col>
      <xdr:colOff>243611</xdr:colOff>
      <xdr:row>303</xdr:row>
      <xdr:rowOff>215900</xdr:rowOff>
    </xdr:from>
    <xdr:to>
      <xdr:col>21</xdr:col>
      <xdr:colOff>508001</xdr:colOff>
      <xdr:row>323</xdr:row>
      <xdr:rowOff>76200</xdr:rowOff>
    </xdr:to>
    <xdr:graphicFrame macro="">
      <xdr:nvGraphicFramePr>
        <xdr:cNvPr id="36" name="Chart 52">
          <a:extLst>
            <a:ext uri="{FF2B5EF4-FFF2-40B4-BE49-F238E27FC236}">
              <a16:creationId xmlns:a16="http://schemas.microsoft.com/office/drawing/2014/main" id="{AC0CDFB5-870D-2446-BBF3-8A3C43C52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25</xdr:col>
      <xdr:colOff>294433</xdr:colOff>
      <xdr:row>304</xdr:row>
      <xdr:rowOff>156207</xdr:rowOff>
    </xdr:from>
    <xdr:to>
      <xdr:col>34</xdr:col>
      <xdr:colOff>107394</xdr:colOff>
      <xdr:row>322</xdr:row>
      <xdr:rowOff>5793</xdr:rowOff>
    </xdr:to>
    <xdr:graphicFrame macro="">
      <xdr:nvGraphicFramePr>
        <xdr:cNvPr id="38" name="Chart 54">
          <a:extLst>
            <a:ext uri="{FF2B5EF4-FFF2-40B4-BE49-F238E27FC236}">
              <a16:creationId xmlns:a16="http://schemas.microsoft.com/office/drawing/2014/main" id="{0DE6F47F-5741-B042-AC17-BA48E81B3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0</xdr:col>
      <xdr:colOff>280553</xdr:colOff>
      <xdr:row>326</xdr:row>
      <xdr:rowOff>63500</xdr:rowOff>
    </xdr:from>
    <xdr:to>
      <xdr:col>9</xdr:col>
      <xdr:colOff>292100</xdr:colOff>
      <xdr:row>346</xdr:row>
      <xdr:rowOff>0</xdr:rowOff>
    </xdr:to>
    <xdr:graphicFrame macro="">
      <xdr:nvGraphicFramePr>
        <xdr:cNvPr id="39" name="Chart 55">
          <a:extLst>
            <a:ext uri="{FF2B5EF4-FFF2-40B4-BE49-F238E27FC236}">
              <a16:creationId xmlns:a16="http://schemas.microsoft.com/office/drawing/2014/main" id="{99A3AB63-BA83-5C49-BD68-E61C081275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12</xdr:col>
      <xdr:colOff>64653</xdr:colOff>
      <xdr:row>326</xdr:row>
      <xdr:rowOff>152400</xdr:rowOff>
    </xdr:from>
    <xdr:to>
      <xdr:col>22</xdr:col>
      <xdr:colOff>12700</xdr:colOff>
      <xdr:row>346</xdr:row>
      <xdr:rowOff>0</xdr:rowOff>
    </xdr:to>
    <xdr:graphicFrame macro="">
      <xdr:nvGraphicFramePr>
        <xdr:cNvPr id="40" name="Chart 56">
          <a:extLst>
            <a:ext uri="{FF2B5EF4-FFF2-40B4-BE49-F238E27FC236}">
              <a16:creationId xmlns:a16="http://schemas.microsoft.com/office/drawing/2014/main" id="{772C3E9B-0685-8F47-A93C-565D627139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25</xdr:col>
      <xdr:colOff>63502</xdr:colOff>
      <xdr:row>326</xdr:row>
      <xdr:rowOff>31171</xdr:rowOff>
    </xdr:from>
    <xdr:to>
      <xdr:col>33</xdr:col>
      <xdr:colOff>533400</xdr:colOff>
      <xdr:row>346</xdr:row>
      <xdr:rowOff>0</xdr:rowOff>
    </xdr:to>
    <xdr:graphicFrame macro="">
      <xdr:nvGraphicFramePr>
        <xdr:cNvPr id="41" name="Chart 57">
          <a:extLst>
            <a:ext uri="{FF2B5EF4-FFF2-40B4-BE49-F238E27FC236}">
              <a16:creationId xmlns:a16="http://schemas.microsoft.com/office/drawing/2014/main" id="{4CED6802-852F-7A47-B298-DAD743122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36</xdr:col>
      <xdr:colOff>341019</xdr:colOff>
      <xdr:row>199</xdr:row>
      <xdr:rowOff>38100</xdr:rowOff>
    </xdr:from>
    <xdr:to>
      <xdr:col>45</xdr:col>
      <xdr:colOff>444500</xdr:colOff>
      <xdr:row>219</xdr:row>
      <xdr:rowOff>27752</xdr:rowOff>
    </xdr:to>
    <xdr:graphicFrame macro="">
      <xdr:nvGraphicFramePr>
        <xdr:cNvPr id="42" name="Chart 15">
          <a:extLst>
            <a:ext uri="{FF2B5EF4-FFF2-40B4-BE49-F238E27FC236}">
              <a16:creationId xmlns:a16="http://schemas.microsoft.com/office/drawing/2014/main" id="{DE7157DB-ED98-4E49-A3CD-0222B787C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0</xdr:col>
      <xdr:colOff>243417</xdr:colOff>
      <xdr:row>246</xdr:row>
      <xdr:rowOff>211668</xdr:rowOff>
    </xdr:from>
    <xdr:to>
      <xdr:col>9</xdr:col>
      <xdr:colOff>222249</xdr:colOff>
      <xdr:row>266</xdr:row>
      <xdr:rowOff>211668</xdr:rowOff>
    </xdr:to>
    <xdr:graphicFrame macro="">
      <xdr:nvGraphicFramePr>
        <xdr:cNvPr id="43" name="Chart 2">
          <a:extLst>
            <a:ext uri="{FF2B5EF4-FFF2-40B4-BE49-F238E27FC236}">
              <a16:creationId xmlns:a16="http://schemas.microsoft.com/office/drawing/2014/main" id="{D5C7CB65-0797-5740-B170-406D2DC4F4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36</xdr:col>
      <xdr:colOff>101600</xdr:colOff>
      <xdr:row>326</xdr:row>
      <xdr:rowOff>88901</xdr:rowOff>
    </xdr:from>
    <xdr:to>
      <xdr:col>47</xdr:col>
      <xdr:colOff>228600</xdr:colOff>
      <xdr:row>346</xdr:row>
      <xdr:rowOff>0</xdr:rowOff>
    </xdr:to>
    <xdr:graphicFrame macro="">
      <xdr:nvGraphicFramePr>
        <xdr:cNvPr id="44" name="Chart 61">
          <a:extLst>
            <a:ext uri="{FF2B5EF4-FFF2-40B4-BE49-F238E27FC236}">
              <a16:creationId xmlns:a16="http://schemas.microsoft.com/office/drawing/2014/main" id="{3DD5830C-F442-984B-B4E3-316B3223BB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0</xdr:col>
      <xdr:colOff>476250</xdr:colOff>
      <xdr:row>351</xdr:row>
      <xdr:rowOff>12699</xdr:rowOff>
    </xdr:from>
    <xdr:to>
      <xdr:col>10</xdr:col>
      <xdr:colOff>389114</xdr:colOff>
      <xdr:row>372</xdr:row>
      <xdr:rowOff>158750</xdr:rowOff>
    </xdr:to>
    <xdr:graphicFrame macro="">
      <xdr:nvGraphicFramePr>
        <xdr:cNvPr id="46" name="Chart 63">
          <a:extLst>
            <a:ext uri="{FF2B5EF4-FFF2-40B4-BE49-F238E27FC236}">
              <a16:creationId xmlns:a16="http://schemas.microsoft.com/office/drawing/2014/main" id="{0DE1AE00-9856-254A-AF1C-8192FB6E4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xdr:col>
      <xdr:colOff>32101</xdr:colOff>
      <xdr:row>378</xdr:row>
      <xdr:rowOff>141110</xdr:rowOff>
    </xdr:from>
    <xdr:to>
      <xdr:col>10</xdr:col>
      <xdr:colOff>521052</xdr:colOff>
      <xdr:row>398</xdr:row>
      <xdr:rowOff>169835</xdr:rowOff>
    </xdr:to>
    <xdr:graphicFrame macro="">
      <xdr:nvGraphicFramePr>
        <xdr:cNvPr id="47" name="Chart 64">
          <a:extLst>
            <a:ext uri="{FF2B5EF4-FFF2-40B4-BE49-F238E27FC236}">
              <a16:creationId xmlns:a16="http://schemas.microsoft.com/office/drawing/2014/main" id="{0282B9A9-697A-C444-BC4E-7B4746BEC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423334</xdr:colOff>
      <xdr:row>403</xdr:row>
      <xdr:rowOff>216705</xdr:rowOff>
    </xdr:from>
    <xdr:to>
      <xdr:col>10</xdr:col>
      <xdr:colOff>383823</xdr:colOff>
      <xdr:row>426</xdr:row>
      <xdr:rowOff>107849</xdr:rowOff>
    </xdr:to>
    <xdr:graphicFrame macro="">
      <xdr:nvGraphicFramePr>
        <xdr:cNvPr id="48" name="Chart 65">
          <a:extLst>
            <a:ext uri="{FF2B5EF4-FFF2-40B4-BE49-F238E27FC236}">
              <a16:creationId xmlns:a16="http://schemas.microsoft.com/office/drawing/2014/main" id="{C602ACFF-4DFA-EC43-BF18-A4B149E58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1</xdr:col>
      <xdr:colOff>29535</xdr:colOff>
      <xdr:row>0</xdr:row>
      <xdr:rowOff>29535</xdr:rowOff>
    </xdr:from>
    <xdr:ext cx="962025" cy="885825"/>
    <xdr:pic>
      <xdr:nvPicPr>
        <xdr:cNvPr id="4" name="Рисунок 1">
          <a:extLst>
            <a:ext uri="{FF2B5EF4-FFF2-40B4-BE49-F238E27FC236}">
              <a16:creationId xmlns:a16="http://schemas.microsoft.com/office/drawing/2014/main" id="{596BEFFF-F923-2149-9E6F-9BFF1D808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28256" y="29535"/>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3" name="Рисунок 1">
          <a:extLst>
            <a:ext uri="{FF2B5EF4-FFF2-40B4-BE49-F238E27FC236}">
              <a16:creationId xmlns:a16="http://schemas.microsoft.com/office/drawing/2014/main" id="{6DC5AB68-2775-A247-9D1C-1F371160C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4450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5" name="Рисунок 1">
          <a:extLst>
            <a:ext uri="{FF2B5EF4-FFF2-40B4-BE49-F238E27FC236}">
              <a16:creationId xmlns:a16="http://schemas.microsoft.com/office/drawing/2014/main" id="{33F310DA-A63B-B142-98CE-F3DA1DAEE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1816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495300</xdr:colOff>
      <xdr:row>0</xdr:row>
      <xdr:rowOff>266700</xdr:rowOff>
    </xdr:from>
    <xdr:ext cx="962025" cy="885825"/>
    <xdr:pic>
      <xdr:nvPicPr>
        <xdr:cNvPr id="3" name="Рисунок 1">
          <a:extLst>
            <a:ext uri="{FF2B5EF4-FFF2-40B4-BE49-F238E27FC236}">
              <a16:creationId xmlns:a16="http://schemas.microsoft.com/office/drawing/2014/main" id="{434844CD-14FF-7F4D-887E-01CE60C90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95300" y="2667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444500</xdr:colOff>
      <xdr:row>0</xdr:row>
      <xdr:rowOff>127000</xdr:rowOff>
    </xdr:from>
    <xdr:ext cx="1270000" cy="1169406"/>
    <xdr:pic>
      <xdr:nvPicPr>
        <xdr:cNvPr id="3" name="Рисунок 1">
          <a:extLst>
            <a:ext uri="{FF2B5EF4-FFF2-40B4-BE49-F238E27FC236}">
              <a16:creationId xmlns:a16="http://schemas.microsoft.com/office/drawing/2014/main" id="{B2CDCC52-8C19-584D-93C2-18E9A5ABF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44500" y="127000"/>
          <a:ext cx="1270000" cy="1169406"/>
        </a:xfrm>
        <a:prstGeom prst="rect">
          <a:avLst/>
        </a:prstGeom>
        <a:noFill/>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aidynkairolla/Downloads/ESG_Databook_RU.xlsx" TargetMode="External"/><Relationship Id="rId1" Type="http://schemas.openxmlformats.org/officeDocument/2006/relationships/externalLinkPath" Target="/Users/aidynkairolla/Downloads/ESG_Databook_R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_"/>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fig"/>
    </sheetNames>
    <sheetDataSet>
      <sheetData sheetId="0"/>
      <sheetData sheetId="1">
        <row r="7">
          <cell r="D7">
            <v>1</v>
          </cell>
        </row>
      </sheetData>
      <sheetData sheetId="2"/>
      <sheetData sheetId="3"/>
      <sheetData sheetId="4"/>
      <sheetData sheetId="5">
        <row r="1">
          <cell r="B1">
            <v>2</v>
          </cell>
          <cell r="N1">
            <v>14</v>
          </cell>
          <cell r="O1">
            <v>15</v>
          </cell>
          <cell r="Z1">
            <v>26</v>
          </cell>
          <cell r="AA1">
            <v>27</v>
          </cell>
          <cell r="AL1">
            <v>38</v>
          </cell>
        </row>
        <row r="5">
          <cell r="A5" t="str">
            <v>1.4.56</v>
          </cell>
        </row>
        <row r="12">
          <cell r="A12" t="str">
            <v>1.4.2</v>
          </cell>
        </row>
        <row r="13">
          <cell r="A13" t="str">
            <v>1.4.3</v>
          </cell>
        </row>
        <row r="38">
          <cell r="A38" t="str">
            <v>1.4.4</v>
          </cell>
        </row>
        <row r="40">
          <cell r="A40" t="str">
            <v>1.4.5</v>
          </cell>
        </row>
        <row r="41">
          <cell r="A41" t="str">
            <v>1.4.6</v>
          </cell>
        </row>
        <row r="65">
          <cell r="A65" t="str">
            <v>1.4.7</v>
          </cell>
        </row>
        <row r="67">
          <cell r="A67" t="str">
            <v>1.4.8</v>
          </cell>
        </row>
        <row r="68">
          <cell r="A68" t="str">
            <v>1.4.9</v>
          </cell>
        </row>
        <row r="93">
          <cell r="A93" t="str">
            <v>1.4.10</v>
          </cell>
        </row>
        <row r="95">
          <cell r="A95" t="str">
            <v>1.4.11</v>
          </cell>
        </row>
        <row r="96">
          <cell r="A96" t="str">
            <v>1.4.12</v>
          </cell>
        </row>
        <row r="119">
          <cell r="A119" t="str">
            <v>1.4.13</v>
          </cell>
        </row>
        <row r="121">
          <cell r="A121" t="str">
            <v>1.4.14</v>
          </cell>
        </row>
        <row r="122">
          <cell r="A122" t="str">
            <v>1.4.15</v>
          </cell>
        </row>
        <row r="146">
          <cell r="A146" t="str">
            <v>1.4.16</v>
          </cell>
        </row>
        <row r="147">
          <cell r="A147" t="str">
            <v>1.4.17</v>
          </cell>
        </row>
        <row r="170">
          <cell r="A170" t="str">
            <v>1.4.18</v>
          </cell>
        </row>
        <row r="171">
          <cell r="A171" t="str">
            <v>1.4.19</v>
          </cell>
        </row>
        <row r="198">
          <cell r="A198" t="str">
            <v>1.4.20</v>
          </cell>
        </row>
        <row r="199">
          <cell r="A199" t="str">
            <v>1.4.21</v>
          </cell>
        </row>
        <row r="222">
          <cell r="A222" t="str">
            <v>1.4.22</v>
          </cell>
        </row>
        <row r="223">
          <cell r="A223" t="str">
            <v>1.4.23</v>
          </cell>
        </row>
        <row r="246">
          <cell r="A246" t="str">
            <v>1.4.24</v>
          </cell>
        </row>
        <row r="247">
          <cell r="A247" t="str">
            <v>1.4.25</v>
          </cell>
        </row>
        <row r="272">
          <cell r="A272" t="str">
            <v>1.4.26</v>
          </cell>
        </row>
        <row r="274">
          <cell r="A274" t="str">
            <v>1.4.27</v>
          </cell>
        </row>
        <row r="275">
          <cell r="A275" t="str">
            <v>1.4.28</v>
          </cell>
        </row>
        <row r="299">
          <cell r="A299" t="str">
            <v>1.4.29</v>
          </cell>
        </row>
        <row r="301">
          <cell r="A301" t="str">
            <v>1.4.30</v>
          </cell>
        </row>
        <row r="302">
          <cell r="A302" t="str">
            <v>1.4.31</v>
          </cell>
        </row>
        <row r="325">
          <cell r="A325" t="str">
            <v>1.4.32</v>
          </cell>
        </row>
        <row r="326">
          <cell r="A326" t="str">
            <v>1.4.33</v>
          </cell>
        </row>
        <row r="376">
          <cell r="A376" t="str">
            <v>1.4.36</v>
          </cell>
        </row>
        <row r="378">
          <cell r="A378" t="str">
            <v>1.4.37</v>
          </cell>
        </row>
        <row r="403">
          <cell r="A403" t="str">
            <v>1.4.39</v>
          </cell>
        </row>
        <row r="405">
          <cell r="A405" t="str">
            <v>1.4.40</v>
          </cell>
        </row>
        <row r="406">
          <cell r="A406" t="str">
            <v>1.4.41</v>
          </cell>
        </row>
        <row r="429">
          <cell r="A429" t="str">
            <v>1.4.42</v>
          </cell>
        </row>
        <row r="431">
          <cell r="A431" t="str">
            <v>1.4.43</v>
          </cell>
        </row>
        <row r="432">
          <cell r="A432" t="str">
            <v>1.4.44</v>
          </cell>
        </row>
      </sheetData>
      <sheetData sheetId="6"/>
      <sheetData sheetId="7"/>
      <sheetData sheetId="8">
        <row r="1">
          <cell r="B1">
            <v>2</v>
          </cell>
          <cell r="C1">
            <v>3</v>
          </cell>
        </row>
        <row r="2">
          <cell r="A2" t="str">
            <v>1.6.1</v>
          </cell>
        </row>
        <row r="3">
          <cell r="A3" t="str">
            <v>1.6.2</v>
          </cell>
        </row>
        <row r="5">
          <cell r="A5" t="str">
            <v>1.6.3</v>
          </cell>
        </row>
        <row r="6">
          <cell r="A6" t="str">
            <v>1.6.4</v>
          </cell>
        </row>
        <row r="7">
          <cell r="A7" t="str">
            <v>1.6.5</v>
          </cell>
        </row>
        <row r="8">
          <cell r="A8" t="str">
            <v>1.6.6</v>
          </cell>
        </row>
        <row r="9">
          <cell r="A9" t="str">
            <v>1.6.7</v>
          </cell>
        </row>
        <row r="10">
          <cell r="A10" t="str">
            <v>1.6.8</v>
          </cell>
        </row>
        <row r="11">
          <cell r="A11" t="str">
            <v>1.6.9</v>
          </cell>
        </row>
        <row r="12">
          <cell r="A12" t="str">
            <v>1.6.10</v>
          </cell>
        </row>
        <row r="13">
          <cell r="A13" t="str">
            <v>1.6.11</v>
          </cell>
        </row>
        <row r="14">
          <cell r="A14" t="str">
            <v>1.6.12</v>
          </cell>
        </row>
        <row r="15">
          <cell r="A15" t="str">
            <v>1.6.13</v>
          </cell>
        </row>
        <row r="16">
          <cell r="A16" t="str">
            <v>1.6.14</v>
          </cell>
        </row>
        <row r="17">
          <cell r="A17" t="str">
            <v>1.6.15</v>
          </cell>
        </row>
        <row r="18">
          <cell r="A18" t="str">
            <v>1.6.16</v>
          </cell>
        </row>
        <row r="19">
          <cell r="A19" t="str">
            <v>1.6.17</v>
          </cell>
        </row>
        <row r="20">
          <cell r="A20" t="str">
            <v>1.6.18</v>
          </cell>
        </row>
        <row r="21">
          <cell r="A21" t="str">
            <v>1.6.19</v>
          </cell>
        </row>
        <row r="22">
          <cell r="A22" t="str">
            <v>1.6.20</v>
          </cell>
        </row>
        <row r="23">
          <cell r="A23" t="str">
            <v>1.6.21</v>
          </cell>
        </row>
        <row r="24">
          <cell r="A24" t="str">
            <v>1.6.22</v>
          </cell>
        </row>
        <row r="25">
          <cell r="A25" t="str">
            <v>1.6.23</v>
          </cell>
        </row>
        <row r="26">
          <cell r="A26" t="str">
            <v>1.6.24</v>
          </cell>
        </row>
        <row r="27">
          <cell r="A27" t="str">
            <v>1.6.25</v>
          </cell>
        </row>
        <row r="28">
          <cell r="A28" t="str">
            <v>1.6.26</v>
          </cell>
        </row>
        <row r="29">
          <cell r="A29" t="str">
            <v>1.6.27</v>
          </cell>
        </row>
        <row r="30">
          <cell r="A30" t="str">
            <v>1.6.28</v>
          </cell>
        </row>
        <row r="31">
          <cell r="A31" t="str">
            <v>1.6.29</v>
          </cell>
        </row>
        <row r="32">
          <cell r="A32" t="str">
            <v>1.6.30</v>
          </cell>
        </row>
        <row r="33">
          <cell r="A33" t="str">
            <v>1.6.31</v>
          </cell>
        </row>
        <row r="34">
          <cell r="A34" t="str">
            <v>1.6.32</v>
          </cell>
        </row>
        <row r="35">
          <cell r="A35" t="str">
            <v>1.6.33</v>
          </cell>
        </row>
        <row r="36">
          <cell r="A36" t="str">
            <v>1.6.34</v>
          </cell>
        </row>
        <row r="37">
          <cell r="A37" t="str">
            <v>1.6.35</v>
          </cell>
        </row>
        <row r="38">
          <cell r="A38" t="str">
            <v>1.6.36</v>
          </cell>
        </row>
        <row r="39">
          <cell r="A39" t="str">
            <v>1.6.37</v>
          </cell>
        </row>
        <row r="40">
          <cell r="A40" t="str">
            <v>1.6.38</v>
          </cell>
        </row>
        <row r="41">
          <cell r="A41" t="str">
            <v>1.6.39</v>
          </cell>
        </row>
        <row r="42">
          <cell r="A42" t="str">
            <v>1.6.40</v>
          </cell>
        </row>
        <row r="43">
          <cell r="A43" t="str">
            <v>1.6.41</v>
          </cell>
        </row>
        <row r="44">
          <cell r="A44" t="str">
            <v>1.6.42</v>
          </cell>
        </row>
        <row r="45">
          <cell r="A45" t="str">
            <v>1.6.43</v>
          </cell>
        </row>
        <row r="46">
          <cell r="A46" t="str">
            <v>1.6.44</v>
          </cell>
        </row>
        <row r="47">
          <cell r="A47" t="str">
            <v>1.6.45</v>
          </cell>
        </row>
        <row r="48">
          <cell r="A48" t="str">
            <v>1.6.46</v>
          </cell>
        </row>
        <row r="49">
          <cell r="A49" t="str">
            <v>1.6.47</v>
          </cell>
        </row>
        <row r="50">
          <cell r="A50" t="str">
            <v>1.6.48</v>
          </cell>
        </row>
        <row r="51">
          <cell r="A51" t="str">
            <v>1.6.49</v>
          </cell>
        </row>
        <row r="52">
          <cell r="A52" t="str">
            <v>1.6.50</v>
          </cell>
        </row>
        <row r="54">
          <cell r="A54" t="str">
            <v>1.6.52</v>
          </cell>
        </row>
        <row r="55">
          <cell r="A55" t="str">
            <v>1.6.53</v>
          </cell>
        </row>
        <row r="56">
          <cell r="A56" t="str">
            <v>1.6.54</v>
          </cell>
        </row>
        <row r="57">
          <cell r="A57" t="str">
            <v>1.6.55</v>
          </cell>
        </row>
        <row r="58">
          <cell r="A58" t="str">
            <v>1.6.56</v>
          </cell>
        </row>
        <row r="59">
          <cell r="A59" t="str">
            <v>1.6.57</v>
          </cell>
        </row>
        <row r="60">
          <cell r="A60" t="str">
            <v>1.6.58</v>
          </cell>
        </row>
        <row r="61">
          <cell r="A61" t="str">
            <v>1.6.59</v>
          </cell>
        </row>
        <row r="62">
          <cell r="A62" t="str">
            <v>1.6.60</v>
          </cell>
        </row>
        <row r="63">
          <cell r="A63" t="str">
            <v>1.6.61</v>
          </cell>
        </row>
        <row r="64">
          <cell r="A64" t="str">
            <v>1.6.62</v>
          </cell>
        </row>
        <row r="65">
          <cell r="A65" t="str">
            <v>1.6.63</v>
          </cell>
        </row>
        <row r="66">
          <cell r="A66" t="str">
            <v>1.6.64</v>
          </cell>
        </row>
      </sheetData>
      <sheetData sheetId="9">
        <row r="1">
          <cell r="B1">
            <v>2</v>
          </cell>
          <cell r="C1">
            <v>3</v>
          </cell>
        </row>
        <row r="2">
          <cell r="A2" t="str">
            <v>1.7.1</v>
          </cell>
        </row>
        <row r="3">
          <cell r="A3" t="str">
            <v>1.7.2</v>
          </cell>
        </row>
        <row r="5">
          <cell r="A5" t="str">
            <v>1.7.4</v>
          </cell>
        </row>
        <row r="6">
          <cell r="A6" t="str">
            <v>1.7.5</v>
          </cell>
        </row>
        <row r="7">
          <cell r="A7" t="str">
            <v>1.7.6</v>
          </cell>
        </row>
        <row r="8">
          <cell r="A8" t="str">
            <v>1.7.7</v>
          </cell>
        </row>
        <row r="9">
          <cell r="A9" t="str">
            <v>1.7.8</v>
          </cell>
        </row>
        <row r="10">
          <cell r="A10" t="str">
            <v>1.7.9</v>
          </cell>
        </row>
        <row r="11">
          <cell r="A11" t="str">
            <v>1.7.10</v>
          </cell>
        </row>
        <row r="12">
          <cell r="A12" t="str">
            <v>1.7.11</v>
          </cell>
        </row>
        <row r="13">
          <cell r="A13" t="str">
            <v>1.7.12</v>
          </cell>
        </row>
        <row r="14">
          <cell r="A14" t="str">
            <v>1.7.13</v>
          </cell>
        </row>
        <row r="15">
          <cell r="A15" t="str">
            <v>1.7.14</v>
          </cell>
        </row>
        <row r="16">
          <cell r="A16" t="str">
            <v>1.7.15</v>
          </cell>
        </row>
        <row r="17">
          <cell r="A17" t="str">
            <v>1.7.16</v>
          </cell>
        </row>
        <row r="18">
          <cell r="A18" t="str">
            <v>1.7.17</v>
          </cell>
        </row>
        <row r="19">
          <cell r="A19" t="str">
            <v>1.7.18</v>
          </cell>
        </row>
        <row r="20">
          <cell r="A20" t="str">
            <v>1.7.19</v>
          </cell>
        </row>
        <row r="21">
          <cell r="A21" t="str">
            <v>1.7.20</v>
          </cell>
        </row>
        <row r="22">
          <cell r="A22" t="str">
            <v>1.7.21</v>
          </cell>
        </row>
        <row r="23">
          <cell r="A23" t="str">
            <v>1.7.22</v>
          </cell>
        </row>
        <row r="24">
          <cell r="A24" t="str">
            <v>1.7.23</v>
          </cell>
        </row>
        <row r="25">
          <cell r="A25" t="str">
            <v>1.7.24</v>
          </cell>
        </row>
        <row r="26">
          <cell r="A26" t="str">
            <v>1.7.25</v>
          </cell>
        </row>
        <row r="27">
          <cell r="A27" t="str">
            <v>1.7.26</v>
          </cell>
        </row>
        <row r="28">
          <cell r="A28" t="str">
            <v>1.7.27</v>
          </cell>
        </row>
        <row r="29">
          <cell r="A29" t="str">
            <v>1.7.28</v>
          </cell>
        </row>
        <row r="30">
          <cell r="A30" t="str">
            <v>1.7.29</v>
          </cell>
        </row>
        <row r="31">
          <cell r="A31" t="str">
            <v>1.7.30</v>
          </cell>
        </row>
        <row r="32">
          <cell r="A32" t="str">
            <v>1.7.31</v>
          </cell>
        </row>
        <row r="33">
          <cell r="A33" t="str">
            <v>1.7.32</v>
          </cell>
        </row>
        <row r="34">
          <cell r="A34" t="str">
            <v>1.7.33</v>
          </cell>
        </row>
        <row r="35">
          <cell r="A35" t="str">
            <v>1.7.34</v>
          </cell>
        </row>
        <row r="36">
          <cell r="A36" t="str">
            <v>1.7.35</v>
          </cell>
        </row>
        <row r="37">
          <cell r="A37" t="str">
            <v>1.7.36</v>
          </cell>
        </row>
        <row r="38">
          <cell r="A38" t="str">
            <v>1.7.37</v>
          </cell>
        </row>
        <row r="39">
          <cell r="A39" t="str">
            <v>1.7.38</v>
          </cell>
        </row>
        <row r="40">
          <cell r="A40" t="str">
            <v>1.7.39</v>
          </cell>
        </row>
        <row r="41">
          <cell r="A41" t="str">
            <v>1.7.40</v>
          </cell>
        </row>
        <row r="42">
          <cell r="A42" t="str">
            <v>1.7.41</v>
          </cell>
        </row>
        <row r="43">
          <cell r="A43" t="str">
            <v>1.7.42</v>
          </cell>
        </row>
        <row r="44">
          <cell r="A44" t="str">
            <v>1.7.43</v>
          </cell>
        </row>
        <row r="45">
          <cell r="A45" t="str">
            <v>1.7.44</v>
          </cell>
        </row>
        <row r="46">
          <cell r="A46" t="str">
            <v>1.7.45</v>
          </cell>
        </row>
        <row r="47">
          <cell r="A47" t="str">
            <v>1.7.46</v>
          </cell>
        </row>
        <row r="48">
          <cell r="A48" t="str">
            <v>1.7.47</v>
          </cell>
        </row>
        <row r="49">
          <cell r="A49" t="str">
            <v>1.7.48</v>
          </cell>
        </row>
        <row r="51">
          <cell r="A51" t="str">
            <v>1.7.49</v>
          </cell>
        </row>
        <row r="52">
          <cell r="A52" t="str">
            <v>1.7.50</v>
          </cell>
        </row>
        <row r="53">
          <cell r="A53" t="str">
            <v>1.7.51</v>
          </cell>
        </row>
        <row r="54">
          <cell r="A54" t="str">
            <v>1.7.52</v>
          </cell>
        </row>
        <row r="55">
          <cell r="A55" t="str">
            <v>1.7.53</v>
          </cell>
        </row>
        <row r="56">
          <cell r="A56" t="str">
            <v>1.7.54</v>
          </cell>
        </row>
        <row r="57">
          <cell r="A57" t="str">
            <v>1.7.55</v>
          </cell>
        </row>
        <row r="58">
          <cell r="A58" t="str">
            <v>1.7.56</v>
          </cell>
        </row>
        <row r="59">
          <cell r="A59" t="str">
            <v>1.7.57</v>
          </cell>
        </row>
        <row r="60">
          <cell r="A60" t="str">
            <v>1.7.58</v>
          </cell>
        </row>
        <row r="61">
          <cell r="A61" t="str">
            <v>1.7.59</v>
          </cell>
        </row>
        <row r="62">
          <cell r="A62" t="str">
            <v>1.7.60</v>
          </cell>
        </row>
        <row r="64">
          <cell r="A64" t="str">
            <v>1.7.61</v>
          </cell>
        </row>
        <row r="65">
          <cell r="A65" t="str">
            <v>1.7.62</v>
          </cell>
        </row>
        <row r="66">
          <cell r="A66" t="str">
            <v>1.7.63</v>
          </cell>
        </row>
        <row r="67">
          <cell r="A67" t="str">
            <v>1.7.64</v>
          </cell>
        </row>
        <row r="68">
          <cell r="A68" t="str">
            <v>1.7.65</v>
          </cell>
        </row>
        <row r="69">
          <cell r="A69" t="str">
            <v>1.7.66</v>
          </cell>
        </row>
        <row r="70">
          <cell r="A70" t="str">
            <v>1.7.67</v>
          </cell>
        </row>
        <row r="71">
          <cell r="A71" t="str">
            <v>1.7.68</v>
          </cell>
        </row>
        <row r="72">
          <cell r="A72" t="str">
            <v>1.7.69</v>
          </cell>
        </row>
        <row r="73">
          <cell r="A73" t="str">
            <v>1.7.70</v>
          </cell>
        </row>
        <row r="74">
          <cell r="A74" t="str">
            <v>1.7.71</v>
          </cell>
        </row>
      </sheetData>
      <sheetData sheetId="10">
        <row r="1">
          <cell r="B1">
            <v>2</v>
          </cell>
          <cell r="C1">
            <v>3</v>
          </cell>
        </row>
        <row r="2">
          <cell r="A2" t="str">
            <v>1.8.1</v>
          </cell>
        </row>
        <row r="3">
          <cell r="A3" t="str">
            <v>1.8.2</v>
          </cell>
        </row>
        <row r="5">
          <cell r="A5" t="str">
            <v>1.8.4</v>
          </cell>
        </row>
        <row r="6">
          <cell r="A6" t="str">
            <v>1.8.5</v>
          </cell>
        </row>
        <row r="7">
          <cell r="A7" t="str">
            <v>1.8.6</v>
          </cell>
        </row>
        <row r="8">
          <cell r="A8" t="str">
            <v>1.8.7</v>
          </cell>
        </row>
        <row r="9">
          <cell r="A9" t="str">
            <v>1.8.8</v>
          </cell>
        </row>
        <row r="10">
          <cell r="A10" t="str">
            <v>1.8.9</v>
          </cell>
        </row>
        <row r="11">
          <cell r="A11" t="str">
            <v>1.8.10</v>
          </cell>
        </row>
      </sheetData>
      <sheetData sheetId="11">
        <row r="1">
          <cell r="B1">
            <v>2</v>
          </cell>
          <cell r="C1">
            <v>3</v>
          </cell>
        </row>
        <row r="2">
          <cell r="A2" t="str">
            <v>1.9.1</v>
          </cell>
        </row>
        <row r="4">
          <cell r="A4" t="str">
            <v>1.9.3</v>
          </cell>
        </row>
        <row r="5">
          <cell r="A5" t="str">
            <v>1.9.4</v>
          </cell>
        </row>
        <row r="6">
          <cell r="A6" t="str">
            <v>1.9.5</v>
          </cell>
        </row>
        <row r="7">
          <cell r="A7" t="str">
            <v>1.9.6</v>
          </cell>
        </row>
        <row r="8">
          <cell r="A8" t="str">
            <v>1.9.7</v>
          </cell>
        </row>
        <row r="9">
          <cell r="A9" t="str">
            <v>1.9.8</v>
          </cell>
        </row>
        <row r="10">
          <cell r="A10" t="str">
            <v>1.9.9</v>
          </cell>
        </row>
        <row r="11">
          <cell r="A11" t="str">
            <v>1.9.10</v>
          </cell>
        </row>
        <row r="12">
          <cell r="A12" t="str">
            <v>1.9.11</v>
          </cell>
        </row>
        <row r="13">
          <cell r="A13" t="str">
            <v>1.9.12</v>
          </cell>
        </row>
        <row r="14">
          <cell r="A14" t="str">
            <v>1.9.13</v>
          </cell>
        </row>
        <row r="15">
          <cell r="A15" t="str">
            <v>1.9.14</v>
          </cell>
        </row>
        <row r="16">
          <cell r="A16" t="str">
            <v>1.9.15</v>
          </cell>
        </row>
        <row r="17">
          <cell r="A17" t="str">
            <v>1.9.16</v>
          </cell>
        </row>
        <row r="18">
          <cell r="A18" t="str">
            <v>1.9.17</v>
          </cell>
        </row>
        <row r="19">
          <cell r="A19" t="str">
            <v>1.9.18</v>
          </cell>
        </row>
        <row r="20">
          <cell r="A20" t="str">
            <v>1.9.19</v>
          </cell>
        </row>
      </sheetData>
      <sheetData sheetId="12"/>
      <sheetData sheetId="13"/>
      <sheetData sheetId="14"/>
      <sheetData sheetId="15">
        <row r="1">
          <cell r="B1">
            <v>2</v>
          </cell>
          <cell r="C1">
            <v>3</v>
          </cell>
          <cell r="D1">
            <v>4</v>
          </cell>
          <cell r="E1">
            <v>5</v>
          </cell>
          <cell r="F1">
            <v>6</v>
          </cell>
          <cell r="G1">
            <v>7</v>
          </cell>
        </row>
        <row r="3">
          <cell r="A3" t="str">
            <v>1.10.1</v>
          </cell>
        </row>
        <row r="5">
          <cell r="A5" t="str">
            <v>1.10.3</v>
          </cell>
        </row>
        <row r="7">
          <cell r="A7" t="str">
            <v>1.10.5</v>
          </cell>
        </row>
        <row r="8">
          <cell r="A8" t="str">
            <v>1.10.6</v>
          </cell>
        </row>
        <row r="9">
          <cell r="A9" t="str">
            <v>1.10.7</v>
          </cell>
        </row>
        <row r="10">
          <cell r="A10" t="str">
            <v>1.10.8</v>
          </cell>
        </row>
        <row r="11">
          <cell r="A11" t="str">
            <v>1.10.9</v>
          </cell>
        </row>
        <row r="12">
          <cell r="A12" t="str">
            <v>1.10.10</v>
          </cell>
        </row>
        <row r="13">
          <cell r="A13" t="str">
            <v>1.10.11</v>
          </cell>
        </row>
        <row r="14">
          <cell r="A14" t="str">
            <v>1.10.12</v>
          </cell>
        </row>
        <row r="15">
          <cell r="A15" t="str">
            <v>1.10.13</v>
          </cell>
        </row>
        <row r="16">
          <cell r="A16" t="str">
            <v>1.10.14</v>
          </cell>
        </row>
        <row r="17">
          <cell r="A17" t="str">
            <v>1.10.15</v>
          </cell>
        </row>
        <row r="18">
          <cell r="A18" t="str">
            <v>1.10.16</v>
          </cell>
        </row>
        <row r="19">
          <cell r="A19" t="str">
            <v>1.10.17</v>
          </cell>
        </row>
        <row r="20">
          <cell r="A20" t="str">
            <v>1.10.18</v>
          </cell>
        </row>
        <row r="21">
          <cell r="A21" t="str">
            <v>1.10.19</v>
          </cell>
        </row>
        <row r="22">
          <cell r="A22" t="str">
            <v>1.10.20</v>
          </cell>
        </row>
        <row r="23">
          <cell r="A23" t="str">
            <v>1.10.21</v>
          </cell>
        </row>
        <row r="24">
          <cell r="A24" t="str">
            <v>1.10.22</v>
          </cell>
        </row>
        <row r="25">
          <cell r="A25" t="str">
            <v>1.10.23</v>
          </cell>
        </row>
        <row r="26">
          <cell r="A26" t="str">
            <v>1.10.24</v>
          </cell>
        </row>
        <row r="27">
          <cell r="A27" t="str">
            <v>1.10.25</v>
          </cell>
        </row>
        <row r="28">
          <cell r="A28" t="str">
            <v>1.10.26</v>
          </cell>
        </row>
        <row r="29">
          <cell r="A29" t="str">
            <v>1.10.27</v>
          </cell>
        </row>
        <row r="30">
          <cell r="A30" t="str">
            <v>1.10.28</v>
          </cell>
        </row>
        <row r="31">
          <cell r="A31" t="str">
            <v>1.10.29</v>
          </cell>
        </row>
        <row r="32">
          <cell r="A32" t="str">
            <v>1.10.30</v>
          </cell>
        </row>
        <row r="33">
          <cell r="A33" t="str">
            <v>1.10.31</v>
          </cell>
        </row>
        <row r="35">
          <cell r="A35" t="str">
            <v>1.10.33</v>
          </cell>
        </row>
        <row r="36">
          <cell r="A36" t="str">
            <v>1.10.34</v>
          </cell>
        </row>
        <row r="37">
          <cell r="A37" t="str">
            <v>1.10.35</v>
          </cell>
        </row>
        <row r="38">
          <cell r="A38" t="str">
            <v>1.10.36</v>
          </cell>
        </row>
        <row r="39">
          <cell r="A39" t="str">
            <v>1.10.37</v>
          </cell>
        </row>
        <row r="40">
          <cell r="A40" t="str">
            <v>1.10.38</v>
          </cell>
        </row>
        <row r="41">
          <cell r="A41" t="str">
            <v>1.10.39</v>
          </cell>
        </row>
        <row r="42">
          <cell r="A42" t="str">
            <v>1.10.40</v>
          </cell>
        </row>
        <row r="43">
          <cell r="A43" t="str">
            <v>1.10.41</v>
          </cell>
        </row>
        <row r="44">
          <cell r="A44" t="str">
            <v>1.10.42</v>
          </cell>
        </row>
        <row r="45">
          <cell r="A45" t="str">
            <v>1.10.43</v>
          </cell>
        </row>
        <row r="46">
          <cell r="A46" t="str">
            <v>1.10.44</v>
          </cell>
        </row>
        <row r="47">
          <cell r="A47" t="str">
            <v>1.10.45</v>
          </cell>
        </row>
        <row r="48">
          <cell r="A48" t="str">
            <v>1.10.46</v>
          </cell>
        </row>
        <row r="49">
          <cell r="A49" t="str">
            <v>1.10.47</v>
          </cell>
        </row>
        <row r="50">
          <cell r="A50" t="str">
            <v>1.10.48</v>
          </cell>
        </row>
        <row r="51">
          <cell r="A51" t="str">
            <v>1.10.49</v>
          </cell>
        </row>
        <row r="52">
          <cell r="A52" t="str">
            <v>1.10.50</v>
          </cell>
        </row>
        <row r="53">
          <cell r="A53" t="str">
            <v>1.10.51</v>
          </cell>
        </row>
        <row r="54">
          <cell r="A54" t="str">
            <v>1.10.52</v>
          </cell>
        </row>
        <row r="55">
          <cell r="A55" t="str">
            <v>1.10.53</v>
          </cell>
        </row>
        <row r="56">
          <cell r="A56" t="str">
            <v>1.10.54</v>
          </cell>
        </row>
        <row r="57">
          <cell r="A57" t="str">
            <v>1.10.55</v>
          </cell>
        </row>
        <row r="58">
          <cell r="A58" t="str">
            <v>1.10.56</v>
          </cell>
        </row>
        <row r="59">
          <cell r="A59" t="str">
            <v>1.10.57</v>
          </cell>
        </row>
        <row r="60">
          <cell r="A60" t="str">
            <v>1.10.58</v>
          </cell>
        </row>
        <row r="61">
          <cell r="A61" t="str">
            <v>1.10.59</v>
          </cell>
        </row>
        <row r="62">
          <cell r="A62" t="str">
            <v>1.10.60</v>
          </cell>
        </row>
        <row r="63">
          <cell r="A63" t="str">
            <v>1.10.61</v>
          </cell>
        </row>
        <row r="64">
          <cell r="A64" t="str">
            <v>1.10.62</v>
          </cell>
        </row>
        <row r="65">
          <cell r="A65" t="str">
            <v>1.10.63</v>
          </cell>
        </row>
        <row r="66">
          <cell r="A66" t="str">
            <v>1.10.64</v>
          </cell>
        </row>
        <row r="67">
          <cell r="A67" t="str">
            <v>1.10.65</v>
          </cell>
        </row>
        <row r="68">
          <cell r="A68" t="str">
            <v>1.10.66</v>
          </cell>
        </row>
        <row r="69">
          <cell r="A69" t="str">
            <v>1.10.67</v>
          </cell>
        </row>
        <row r="70">
          <cell r="A70" t="str">
            <v>1.10.68</v>
          </cell>
        </row>
        <row r="71">
          <cell r="A71" t="str">
            <v>1.10.69</v>
          </cell>
        </row>
        <row r="72">
          <cell r="A72" t="str">
            <v>1.10.70</v>
          </cell>
        </row>
        <row r="73">
          <cell r="A73" t="str">
            <v>1.10.71</v>
          </cell>
        </row>
        <row r="74">
          <cell r="A74" t="str">
            <v>1.10.72</v>
          </cell>
        </row>
        <row r="75">
          <cell r="A75" t="str">
            <v>1.10.73</v>
          </cell>
        </row>
        <row r="76">
          <cell r="A76" t="str">
            <v>1.10.74</v>
          </cell>
        </row>
        <row r="77">
          <cell r="A77" t="str">
            <v>1.10.75</v>
          </cell>
        </row>
        <row r="78">
          <cell r="A78" t="str">
            <v>1.10.76</v>
          </cell>
        </row>
        <row r="79">
          <cell r="A79" t="str">
            <v>1.10.77</v>
          </cell>
        </row>
        <row r="80">
          <cell r="A80" t="str">
            <v>1.10.78</v>
          </cell>
        </row>
        <row r="81">
          <cell r="A81" t="str">
            <v>1.10.79</v>
          </cell>
        </row>
        <row r="82">
          <cell r="A82" t="str">
            <v>1.10.80</v>
          </cell>
        </row>
        <row r="83">
          <cell r="A83" t="str">
            <v>1.10.81</v>
          </cell>
        </row>
        <row r="84">
          <cell r="A84" t="str">
            <v>1.10.82</v>
          </cell>
        </row>
        <row r="85">
          <cell r="A85" t="str">
            <v>1.10.83</v>
          </cell>
        </row>
        <row r="86">
          <cell r="A86" t="str">
            <v>1.10.84</v>
          </cell>
        </row>
        <row r="87">
          <cell r="A87" t="str">
            <v>1.10.85</v>
          </cell>
        </row>
        <row r="88">
          <cell r="A88" t="str">
            <v>1.10.86</v>
          </cell>
        </row>
        <row r="89">
          <cell r="A89" t="str">
            <v>1.10.87</v>
          </cell>
        </row>
        <row r="91">
          <cell r="A91" t="str">
            <v>1.10.89</v>
          </cell>
        </row>
        <row r="93">
          <cell r="A93" t="str">
            <v>1.10.91</v>
          </cell>
        </row>
        <row r="94">
          <cell r="A94" t="str">
            <v>1.10.92</v>
          </cell>
        </row>
        <row r="95">
          <cell r="A95" t="str">
            <v>1.10.93</v>
          </cell>
        </row>
        <row r="96">
          <cell r="A96" t="str">
            <v>1.10.94</v>
          </cell>
          <cell r="B96" t="str">
            <v>Полный рабочий день</v>
          </cell>
        </row>
        <row r="97">
          <cell r="A97" t="str">
            <v>1.10.95</v>
          </cell>
        </row>
        <row r="99">
          <cell r="A99" t="str">
            <v>1.10.97</v>
          </cell>
        </row>
        <row r="100">
          <cell r="A100" t="str">
            <v>1.10.98</v>
          </cell>
        </row>
        <row r="101">
          <cell r="A101" t="str">
            <v>1.10.99</v>
          </cell>
        </row>
        <row r="102">
          <cell r="A102" t="str">
            <v>1.10.100</v>
          </cell>
          <cell r="B102" t="str">
            <v>Мужчины</v>
          </cell>
        </row>
        <row r="103">
          <cell r="A103" t="str">
            <v>1.10.101</v>
          </cell>
          <cell r="B103" t="str">
            <v>Женщины</v>
          </cell>
        </row>
        <row r="104">
          <cell r="A104" t="str">
            <v>1.10.102</v>
          </cell>
        </row>
        <row r="105">
          <cell r="A105" t="str">
            <v>1.10.103</v>
          </cell>
          <cell r="B105" t="str">
            <v>До 30</v>
          </cell>
        </row>
        <row r="106">
          <cell r="A106" t="str">
            <v>1.10.104</v>
          </cell>
          <cell r="B106" t="str">
            <v>30-50</v>
          </cell>
        </row>
        <row r="107">
          <cell r="A107" t="str">
            <v>1.10.105</v>
          </cell>
          <cell r="B107" t="str">
            <v>Страше 50</v>
          </cell>
        </row>
        <row r="109">
          <cell r="A109" t="str">
            <v>1.10.107</v>
          </cell>
        </row>
        <row r="110">
          <cell r="A110" t="str">
            <v>1.10.108</v>
          </cell>
        </row>
        <row r="112">
          <cell r="A112" t="str">
            <v>1.10.110</v>
          </cell>
        </row>
        <row r="114">
          <cell r="A114" t="str">
            <v>1.10.112</v>
          </cell>
        </row>
        <row r="115">
          <cell r="A115" t="str">
            <v>1.10.113</v>
          </cell>
        </row>
        <row r="116">
          <cell r="A116" t="str">
            <v>1.10.114</v>
          </cell>
        </row>
        <row r="117">
          <cell r="A117" t="str">
            <v>1.10.115</v>
          </cell>
        </row>
        <row r="118">
          <cell r="A118" t="str">
            <v>1.10.116</v>
          </cell>
        </row>
        <row r="119">
          <cell r="A119" t="str">
            <v>1.10.117</v>
          </cell>
        </row>
        <row r="120">
          <cell r="A120" t="str">
            <v>1.10.118</v>
          </cell>
        </row>
        <row r="121">
          <cell r="A121" t="str">
            <v>1.10.119</v>
          </cell>
        </row>
        <row r="122">
          <cell r="A122" t="str">
            <v>1.10.120</v>
          </cell>
        </row>
        <row r="123">
          <cell r="A123" t="str">
            <v>1.10.121</v>
          </cell>
        </row>
        <row r="124">
          <cell r="A124" t="str">
            <v>1.10.122</v>
          </cell>
        </row>
        <row r="125">
          <cell r="A125" t="str">
            <v>1.10.123</v>
          </cell>
        </row>
        <row r="126">
          <cell r="A126" t="str">
            <v>1.10.124</v>
          </cell>
        </row>
        <row r="127">
          <cell r="A127" t="str">
            <v>1.10.125</v>
          </cell>
        </row>
        <row r="128">
          <cell r="A128" t="str">
            <v>1.10.126</v>
          </cell>
        </row>
        <row r="129">
          <cell r="A129" t="str">
            <v>1.10.127</v>
          </cell>
        </row>
        <row r="130">
          <cell r="A130" t="str">
            <v>1.10.128</v>
          </cell>
        </row>
        <row r="131">
          <cell r="A131" t="str">
            <v>1.10.129</v>
          </cell>
        </row>
        <row r="132">
          <cell r="A132" t="str">
            <v>1.10.130</v>
          </cell>
        </row>
        <row r="133">
          <cell r="A133" t="str">
            <v>1.10.131</v>
          </cell>
        </row>
        <row r="134">
          <cell r="A134" t="str">
            <v>1.10.132</v>
          </cell>
        </row>
        <row r="136">
          <cell r="A136" t="str">
            <v>1.10.134</v>
          </cell>
        </row>
        <row r="138">
          <cell r="A138" t="str">
            <v>1.10.136</v>
          </cell>
        </row>
        <row r="139">
          <cell r="A139" t="str">
            <v>1.10.137</v>
          </cell>
        </row>
        <row r="140">
          <cell r="A140" t="str">
            <v>1.10.138</v>
          </cell>
        </row>
        <row r="141">
          <cell r="A141" t="str">
            <v>1.10.139</v>
          </cell>
        </row>
        <row r="142">
          <cell r="A142" t="str">
            <v>1.10.140</v>
          </cell>
        </row>
        <row r="143">
          <cell r="A143" t="str">
            <v>1.10.141</v>
          </cell>
        </row>
        <row r="144">
          <cell r="A144" t="str">
            <v>1.10.142</v>
          </cell>
        </row>
        <row r="145">
          <cell r="A145" t="str">
            <v>1.10.143</v>
          </cell>
        </row>
        <row r="146">
          <cell r="A146" t="str">
            <v>1.10.144</v>
          </cell>
        </row>
        <row r="147">
          <cell r="A147" t="str">
            <v>1.10.145</v>
          </cell>
        </row>
        <row r="149">
          <cell r="A149" t="str">
            <v>1.10.147</v>
          </cell>
        </row>
        <row r="150">
          <cell r="A150" t="str">
            <v>1.10.148</v>
          </cell>
        </row>
        <row r="151">
          <cell r="A151" t="str">
            <v>1.10.149</v>
          </cell>
        </row>
      </sheetData>
      <sheetData sheetId="16">
        <row r="1">
          <cell r="B1">
            <v>2</v>
          </cell>
          <cell r="C1">
            <v>3</v>
          </cell>
        </row>
        <row r="3">
          <cell r="A3" t="str">
            <v>1.11.1</v>
          </cell>
        </row>
        <row r="5">
          <cell r="A5" t="str">
            <v>1.11.3</v>
          </cell>
        </row>
        <row r="7">
          <cell r="A7" t="str">
            <v>1.11.5</v>
          </cell>
        </row>
        <row r="8">
          <cell r="A8" t="str">
            <v>1.11.6</v>
          </cell>
        </row>
        <row r="9">
          <cell r="A9" t="str">
            <v>1.11.7</v>
          </cell>
          <cell r="B9" t="str">
            <v>Мужчины</v>
          </cell>
        </row>
        <row r="10">
          <cell r="A10" t="str">
            <v>1.11.8</v>
          </cell>
          <cell r="B10" t="str">
            <v>Доля мужчин</v>
          </cell>
        </row>
        <row r="11">
          <cell r="A11" t="str">
            <v>1.11.9</v>
          </cell>
          <cell r="B11" t="str">
            <v>Женщины</v>
          </cell>
        </row>
        <row r="12">
          <cell r="A12" t="str">
            <v>1.11.10</v>
          </cell>
        </row>
        <row r="14">
          <cell r="A14" t="str">
            <v>1.11.12</v>
          </cell>
        </row>
        <row r="15">
          <cell r="A15" t="str">
            <v>1.11.13</v>
          </cell>
        </row>
        <row r="16">
          <cell r="A16" t="str">
            <v>1.11.14</v>
          </cell>
        </row>
        <row r="17">
          <cell r="A17" t="str">
            <v>1.11.15</v>
          </cell>
        </row>
        <row r="18">
          <cell r="A18" t="str">
            <v>1.11.16</v>
          </cell>
        </row>
        <row r="19">
          <cell r="A19" t="str">
            <v>1.11.17</v>
          </cell>
        </row>
        <row r="20">
          <cell r="A20" t="str">
            <v>1.11.18</v>
          </cell>
        </row>
        <row r="21">
          <cell r="A21" t="str">
            <v>1.11.19</v>
          </cell>
        </row>
        <row r="22">
          <cell r="A22" t="str">
            <v>1.11.20</v>
          </cell>
        </row>
        <row r="23">
          <cell r="A23" t="str">
            <v>1.11.21</v>
          </cell>
        </row>
        <row r="24">
          <cell r="A24" t="str">
            <v>1.11.22</v>
          </cell>
        </row>
        <row r="25">
          <cell r="A25" t="str">
            <v>1.11.23</v>
          </cell>
        </row>
        <row r="26">
          <cell r="A26" t="str">
            <v>1.11.24</v>
          </cell>
        </row>
        <row r="27">
          <cell r="A27" t="str">
            <v>1.11.25</v>
          </cell>
        </row>
        <row r="28">
          <cell r="A28" t="str">
            <v>1.11.26</v>
          </cell>
        </row>
        <row r="29">
          <cell r="A29" t="str">
            <v>1.11.27</v>
          </cell>
        </row>
        <row r="30">
          <cell r="A30" t="str">
            <v>1.11.28</v>
          </cell>
        </row>
        <row r="31">
          <cell r="A31" t="str">
            <v>1.11.29</v>
          </cell>
        </row>
        <row r="32">
          <cell r="A32" t="str">
            <v>1.11.30</v>
          </cell>
        </row>
        <row r="33">
          <cell r="A33" t="str">
            <v>1.11.31</v>
          </cell>
        </row>
        <row r="34">
          <cell r="A34" t="str">
            <v>1.11.32</v>
          </cell>
        </row>
        <row r="36">
          <cell r="A36" t="str">
            <v>1.11.34</v>
          </cell>
        </row>
        <row r="37">
          <cell r="A37" t="str">
            <v>1.11.35</v>
          </cell>
        </row>
        <row r="38">
          <cell r="A38" t="str">
            <v>1.11.36</v>
          </cell>
        </row>
        <row r="39">
          <cell r="A39" t="str">
            <v>1.11.37</v>
          </cell>
        </row>
        <row r="40">
          <cell r="A40" t="str">
            <v>1.11.38</v>
          </cell>
        </row>
        <row r="41">
          <cell r="A41" t="str">
            <v>1.11.39</v>
          </cell>
        </row>
        <row r="42">
          <cell r="A42" t="str">
            <v>1.11.40</v>
          </cell>
        </row>
        <row r="43">
          <cell r="A43" t="str">
            <v>1.11.41</v>
          </cell>
        </row>
        <row r="44">
          <cell r="A44" t="str">
            <v>1.11.42</v>
          </cell>
        </row>
        <row r="45">
          <cell r="A45" t="str">
            <v>1.11.43</v>
          </cell>
        </row>
        <row r="46">
          <cell r="A46" t="str">
            <v>1.11.44</v>
          </cell>
        </row>
        <row r="48">
          <cell r="A48" t="str">
            <v>1.11.46</v>
          </cell>
        </row>
        <row r="49">
          <cell r="A49" t="str">
            <v>1.11.47</v>
          </cell>
        </row>
        <row r="50">
          <cell r="A50" t="str">
            <v>1.11.48</v>
          </cell>
        </row>
        <row r="51">
          <cell r="A51" t="str">
            <v>1.11.49</v>
          </cell>
        </row>
        <row r="52">
          <cell r="A52" t="str">
            <v>1.11.50</v>
          </cell>
        </row>
        <row r="53">
          <cell r="A53" t="str">
            <v>1.11.51</v>
          </cell>
        </row>
        <row r="54">
          <cell r="A54" t="str">
            <v>1.11.52</v>
          </cell>
        </row>
        <row r="55">
          <cell r="A55" t="str">
            <v>1.11.53</v>
          </cell>
        </row>
        <row r="56">
          <cell r="A56" t="str">
            <v>1.11.54</v>
          </cell>
        </row>
        <row r="57">
          <cell r="A57" t="str">
            <v>1.11.55</v>
          </cell>
        </row>
        <row r="58">
          <cell r="A58" t="str">
            <v>1.11.56</v>
          </cell>
        </row>
        <row r="60">
          <cell r="A60" t="str">
            <v>1.11.58</v>
          </cell>
        </row>
        <row r="61">
          <cell r="A61" t="str">
            <v>1.11.59</v>
          </cell>
        </row>
        <row r="62">
          <cell r="A62" t="str">
            <v>1.11.60</v>
          </cell>
        </row>
        <row r="63">
          <cell r="A63" t="str">
            <v>1.11.61</v>
          </cell>
        </row>
        <row r="64">
          <cell r="A64" t="str">
            <v>1.11.62</v>
          </cell>
        </row>
        <row r="65">
          <cell r="A65" t="str">
            <v>1.11.63</v>
          </cell>
        </row>
        <row r="66">
          <cell r="A66" t="str">
            <v>1.11.64</v>
          </cell>
        </row>
        <row r="67">
          <cell r="A67" t="str">
            <v>1.11.65</v>
          </cell>
        </row>
        <row r="68">
          <cell r="A68" t="str">
            <v>1.11.66</v>
          </cell>
          <cell r="B68" t="str">
            <v>До 30</v>
          </cell>
        </row>
        <row r="69">
          <cell r="A69" t="str">
            <v>1.11.67</v>
          </cell>
          <cell r="B69" t="str">
            <v>Доля работников до 30</v>
          </cell>
        </row>
        <row r="70">
          <cell r="A70" t="str">
            <v>1.11.68</v>
          </cell>
          <cell r="B70" t="str">
            <v>30-50</v>
          </cell>
        </row>
        <row r="71">
          <cell r="A71" t="str">
            <v>1.11.69</v>
          </cell>
          <cell r="B71" t="str">
            <v>Доля работников от 30 до 50</v>
          </cell>
        </row>
        <row r="72">
          <cell r="A72" t="str">
            <v>1.11.70</v>
          </cell>
          <cell r="B72" t="str">
            <v>Старше 50</v>
          </cell>
        </row>
        <row r="73">
          <cell r="A73" t="str">
            <v>1.11.71</v>
          </cell>
        </row>
        <row r="75">
          <cell r="A75" t="str">
            <v>1.11.73</v>
          </cell>
        </row>
        <row r="76">
          <cell r="A76" t="str">
            <v>1.11.74</v>
          </cell>
        </row>
        <row r="77">
          <cell r="A77" t="str">
            <v>1.11.75</v>
          </cell>
        </row>
        <row r="78">
          <cell r="A78" t="str">
            <v>1.11.76</v>
          </cell>
        </row>
        <row r="79">
          <cell r="A79" t="str">
            <v>1.11.77</v>
          </cell>
        </row>
        <row r="80">
          <cell r="A80" t="str">
            <v>1.11.78</v>
          </cell>
        </row>
        <row r="81">
          <cell r="A81" t="str">
            <v>1.11.79</v>
          </cell>
        </row>
        <row r="82">
          <cell r="A82" t="str">
            <v>1.11.80</v>
          </cell>
        </row>
        <row r="83">
          <cell r="A83" t="str">
            <v>1.11.81</v>
          </cell>
        </row>
        <row r="84">
          <cell r="A84" t="str">
            <v>1.11.82</v>
          </cell>
        </row>
        <row r="85">
          <cell r="A85" t="str">
            <v>1.11.83</v>
          </cell>
        </row>
        <row r="86">
          <cell r="A86" t="str">
            <v>1.11.84</v>
          </cell>
        </row>
        <row r="87">
          <cell r="A87" t="str">
            <v>1.11.85</v>
          </cell>
        </row>
        <row r="88">
          <cell r="A88" t="str">
            <v>1.11.86</v>
          </cell>
        </row>
        <row r="89">
          <cell r="A89" t="str">
            <v>1.11.87</v>
          </cell>
        </row>
        <row r="90">
          <cell r="A90" t="str">
            <v>1.11.88</v>
          </cell>
        </row>
        <row r="91">
          <cell r="A91" t="str">
            <v>1.11.89</v>
          </cell>
        </row>
        <row r="92">
          <cell r="A92" t="str">
            <v>1.11.90</v>
          </cell>
        </row>
        <row r="93">
          <cell r="A93" t="str">
            <v>1.11.91</v>
          </cell>
        </row>
        <row r="94">
          <cell r="A94" t="str">
            <v>1.11.92</v>
          </cell>
        </row>
        <row r="95">
          <cell r="A95" t="str">
            <v>1.11.93</v>
          </cell>
        </row>
        <row r="96">
          <cell r="A96" t="str">
            <v>1.11.94</v>
          </cell>
        </row>
        <row r="97">
          <cell r="A97" t="str">
            <v>1.11.95</v>
          </cell>
        </row>
        <row r="98">
          <cell r="A98" t="str">
            <v>1.11.96</v>
          </cell>
        </row>
      </sheetData>
      <sheetData sheetId="17">
        <row r="1">
          <cell r="B1">
            <v>2</v>
          </cell>
          <cell r="C1">
            <v>3</v>
          </cell>
        </row>
        <row r="3">
          <cell r="A3" t="str">
            <v>1.12.1</v>
          </cell>
        </row>
        <row r="5">
          <cell r="A5" t="str">
            <v>1.12.3</v>
          </cell>
        </row>
        <row r="7">
          <cell r="A7" t="str">
            <v>1.12.5</v>
          </cell>
        </row>
        <row r="8">
          <cell r="A8" t="str">
            <v>1.12.6</v>
          </cell>
        </row>
        <row r="9">
          <cell r="A9" t="str">
            <v>1.12.7</v>
          </cell>
        </row>
        <row r="10">
          <cell r="A10" t="str">
            <v>1.12.8</v>
          </cell>
        </row>
        <row r="11">
          <cell r="A11" t="str">
            <v>1.12.9</v>
          </cell>
        </row>
        <row r="12">
          <cell r="A12" t="str">
            <v>1.12.10</v>
          </cell>
        </row>
        <row r="13">
          <cell r="A13" t="str">
            <v>1.12.11</v>
          </cell>
        </row>
        <row r="14">
          <cell r="A14" t="str">
            <v>1.12.12</v>
          </cell>
        </row>
        <row r="15">
          <cell r="A15" t="str">
            <v>1.12.13</v>
          </cell>
        </row>
        <row r="16">
          <cell r="A16" t="str">
            <v>1.12.14</v>
          </cell>
          <cell r="B16" t="str">
            <v>Административно-управленческий персонал</v>
          </cell>
        </row>
        <row r="17">
          <cell r="A17" t="str">
            <v>1.12.15</v>
          </cell>
          <cell r="B17" t="str">
            <v>Производственный персонал</v>
          </cell>
        </row>
        <row r="19">
          <cell r="A19" t="str">
            <v>1.12.17</v>
          </cell>
        </row>
        <row r="20">
          <cell r="A20" t="str">
            <v>1.12.18</v>
          </cell>
        </row>
        <row r="21">
          <cell r="A21" t="str">
            <v>1.12.19</v>
          </cell>
        </row>
        <row r="22">
          <cell r="A22" t="str">
            <v>1.12.20</v>
          </cell>
        </row>
        <row r="23">
          <cell r="A23" t="str">
            <v>1.12.21</v>
          </cell>
        </row>
        <row r="24">
          <cell r="A24" t="str">
            <v>1.12.22</v>
          </cell>
        </row>
        <row r="25">
          <cell r="A25" t="str">
            <v>1.12.23</v>
          </cell>
        </row>
        <row r="26">
          <cell r="A26" t="str">
            <v>1.12.24</v>
          </cell>
        </row>
      </sheetData>
      <sheetData sheetId="18">
        <row r="1">
          <cell r="B1">
            <v>2</v>
          </cell>
          <cell r="C1">
            <v>3</v>
          </cell>
          <cell r="D1">
            <v>4</v>
          </cell>
          <cell r="E1">
            <v>5</v>
          </cell>
          <cell r="F1">
            <v>6</v>
          </cell>
          <cell r="G1">
            <v>7</v>
          </cell>
        </row>
        <row r="3">
          <cell r="A3" t="str">
            <v>1.13.1</v>
          </cell>
        </row>
        <row r="5">
          <cell r="A5" t="str">
            <v>1.13.3</v>
          </cell>
        </row>
        <row r="7">
          <cell r="A7" t="str">
            <v>1.13.5</v>
          </cell>
        </row>
        <row r="8">
          <cell r="A8" t="str">
            <v>1.13.6</v>
          </cell>
        </row>
        <row r="9">
          <cell r="A9" t="str">
            <v>1.13.7</v>
          </cell>
        </row>
        <row r="10">
          <cell r="A10" t="str">
            <v>1.13.8</v>
          </cell>
        </row>
        <row r="12">
          <cell r="A12" t="str">
            <v>1.13.10</v>
          </cell>
        </row>
        <row r="14">
          <cell r="A14" t="str">
            <v>1.13.12</v>
          </cell>
        </row>
        <row r="15">
          <cell r="A15" t="str">
            <v>1.13.13</v>
          </cell>
        </row>
        <row r="16">
          <cell r="A16" t="str">
            <v>1.13.14</v>
          </cell>
        </row>
        <row r="17">
          <cell r="A17" t="str">
            <v>1.13.15</v>
          </cell>
        </row>
        <row r="18">
          <cell r="A18" t="str">
            <v>1.13.16</v>
          </cell>
        </row>
        <row r="19">
          <cell r="A19" t="str">
            <v>1.13.17</v>
          </cell>
        </row>
        <row r="20">
          <cell r="A20" t="str">
            <v>1.13.18</v>
          </cell>
        </row>
        <row r="21">
          <cell r="A21" t="str">
            <v>1.13.19</v>
          </cell>
        </row>
        <row r="22">
          <cell r="A22" t="str">
            <v>1.13.20</v>
          </cell>
        </row>
        <row r="23">
          <cell r="A23" t="str">
            <v>1.13.21</v>
          </cell>
        </row>
        <row r="24">
          <cell r="A24" t="str">
            <v>1.13.22</v>
          </cell>
        </row>
        <row r="26">
          <cell r="A26" t="str">
            <v>1.13.24</v>
          </cell>
        </row>
        <row r="27">
          <cell r="A27" t="str">
            <v>1.13.25</v>
          </cell>
        </row>
        <row r="28">
          <cell r="A28" t="str">
            <v>1.13.26</v>
          </cell>
        </row>
        <row r="30">
          <cell r="A30" t="str">
            <v>1.13.28</v>
          </cell>
        </row>
        <row r="31">
          <cell r="A31" t="str">
            <v>1.13.29</v>
          </cell>
        </row>
        <row r="32">
          <cell r="A32" t="str">
            <v>1.13.30</v>
          </cell>
        </row>
        <row r="33">
          <cell r="A33" t="str">
            <v>1.13.31</v>
          </cell>
        </row>
        <row r="35">
          <cell r="A35" t="str">
            <v>1.13.33</v>
          </cell>
        </row>
        <row r="36">
          <cell r="A36" t="str">
            <v>1.13.34</v>
          </cell>
        </row>
        <row r="37">
          <cell r="A37" t="str">
            <v>1.13.35</v>
          </cell>
        </row>
        <row r="38">
          <cell r="A38" t="str">
            <v>1.13.36</v>
          </cell>
        </row>
        <row r="40">
          <cell r="A40" t="str">
            <v>1.13.38</v>
          </cell>
        </row>
        <row r="42">
          <cell r="A42" t="str">
            <v>1.13.40</v>
          </cell>
        </row>
        <row r="43">
          <cell r="A43" t="str">
            <v>1.13.41</v>
          </cell>
        </row>
        <row r="44">
          <cell r="A44" t="str">
            <v>1.13.42</v>
          </cell>
        </row>
        <row r="45">
          <cell r="A45" t="str">
            <v>1.13.43</v>
          </cell>
        </row>
        <row r="46">
          <cell r="A46" t="str">
            <v>1.13.44</v>
          </cell>
        </row>
        <row r="47">
          <cell r="A47" t="str">
            <v>1.13.45</v>
          </cell>
        </row>
        <row r="48">
          <cell r="A48" t="str">
            <v>1.13.46</v>
          </cell>
        </row>
      </sheetData>
      <sheetData sheetId="19"/>
      <sheetData sheetId="20"/>
      <sheetData sheetId="21">
        <row r="1">
          <cell r="B1">
            <v>2</v>
          </cell>
          <cell r="C1">
            <v>3</v>
          </cell>
          <cell r="D1">
            <v>4</v>
          </cell>
          <cell r="E1">
            <v>5</v>
          </cell>
          <cell r="F1">
            <v>6</v>
          </cell>
          <cell r="G1">
            <v>7</v>
          </cell>
        </row>
        <row r="2">
          <cell r="A2" t="str">
            <v>1.15.1</v>
          </cell>
        </row>
        <row r="4">
          <cell r="A4" t="str">
            <v>1.15.2</v>
          </cell>
        </row>
        <row r="5">
          <cell r="A5" t="str">
            <v>1.15.3</v>
          </cell>
        </row>
        <row r="6">
          <cell r="A6" t="str">
            <v>1.15.4</v>
          </cell>
        </row>
        <row r="7">
          <cell r="A7" t="str">
            <v>1.15.5</v>
          </cell>
        </row>
        <row r="8">
          <cell r="A8" t="str">
            <v>1.15.6</v>
          </cell>
        </row>
        <row r="9">
          <cell r="A9" t="str">
            <v>1.15.7</v>
          </cell>
        </row>
        <row r="10">
          <cell r="A10" t="str">
            <v>1.15.8</v>
          </cell>
        </row>
        <row r="12">
          <cell r="A12" t="str">
            <v>1.15.10</v>
          </cell>
        </row>
        <row r="13">
          <cell r="A13" t="str">
            <v>1.15.11</v>
          </cell>
        </row>
        <row r="14">
          <cell r="A14" t="str">
            <v>1.15.12</v>
          </cell>
        </row>
        <row r="15">
          <cell r="A15" t="str">
            <v>1.15.13</v>
          </cell>
        </row>
        <row r="16">
          <cell r="A16" t="str">
            <v>1.15.14</v>
          </cell>
        </row>
        <row r="17">
          <cell r="A17" t="str">
            <v>1.15.15</v>
          </cell>
        </row>
        <row r="18">
          <cell r="A18" t="str">
            <v>1.15.16</v>
          </cell>
        </row>
        <row r="19">
          <cell r="A19" t="str">
            <v>1.15.17</v>
          </cell>
        </row>
        <row r="20">
          <cell r="A20" t="str">
            <v>1.15.18</v>
          </cell>
        </row>
        <row r="22">
          <cell r="A22" t="str">
            <v>1.15.20</v>
          </cell>
        </row>
        <row r="23">
          <cell r="A23" t="str">
            <v>1.15.21</v>
          </cell>
        </row>
        <row r="24">
          <cell r="A24" t="str">
            <v>1.15.22</v>
          </cell>
        </row>
        <row r="25">
          <cell r="A25" t="str">
            <v>1.15.23</v>
          </cell>
        </row>
        <row r="26">
          <cell r="A26" t="str">
            <v>1.15.24</v>
          </cell>
        </row>
      </sheetData>
      <sheetData sheetId="22">
        <row r="1">
          <cell r="B1">
            <v>2</v>
          </cell>
          <cell r="C1">
            <v>3</v>
          </cell>
        </row>
        <row r="2">
          <cell r="A2" t="str">
            <v>1.16.1</v>
          </cell>
        </row>
        <row r="4">
          <cell r="A4" t="str">
            <v>1.16.3</v>
          </cell>
        </row>
      </sheetData>
      <sheetData sheetId="23">
        <row r="1">
          <cell r="B1">
            <v>2</v>
          </cell>
          <cell r="C1">
            <v>3</v>
          </cell>
        </row>
        <row r="2">
          <cell r="A2" t="str">
            <v>1.17.1</v>
          </cell>
        </row>
        <row r="4">
          <cell r="A4" t="str">
            <v>1.17.2</v>
          </cell>
        </row>
        <row r="5">
          <cell r="A5" t="str">
            <v>1.17.3</v>
          </cell>
        </row>
        <row r="6">
          <cell r="A6" t="str">
            <v>1.17.4</v>
          </cell>
        </row>
        <row r="7">
          <cell r="A7" t="str">
            <v>1.17.5</v>
          </cell>
        </row>
        <row r="8">
          <cell r="A8" t="str">
            <v>1.17.6</v>
          </cell>
        </row>
        <row r="9">
          <cell r="A9" t="str">
            <v>1.17.7</v>
          </cell>
        </row>
        <row r="10">
          <cell r="A10" t="str">
            <v>1.17.8</v>
          </cell>
        </row>
        <row r="11">
          <cell r="A11" t="str">
            <v>1.17.9</v>
          </cell>
        </row>
        <row r="12">
          <cell r="A12" t="str">
            <v>1.17.10</v>
          </cell>
        </row>
        <row r="13">
          <cell r="A13" t="str">
            <v>1.17.11</v>
          </cell>
        </row>
        <row r="14">
          <cell r="A14" t="str">
            <v>1.17.12</v>
          </cell>
        </row>
        <row r="15">
          <cell r="A15" t="str">
            <v>1.17.13</v>
          </cell>
        </row>
        <row r="16">
          <cell r="A16" t="str">
            <v>1.17.14</v>
          </cell>
        </row>
      </sheetData>
      <sheetData sheetId="24">
        <row r="1">
          <cell r="B1">
            <v>2</v>
          </cell>
          <cell r="C1">
            <v>3</v>
          </cell>
          <cell r="D1">
            <v>4</v>
          </cell>
          <cell r="E1">
            <v>5</v>
          </cell>
          <cell r="F1">
            <v>6</v>
          </cell>
        </row>
        <row r="2">
          <cell r="A2" t="str">
            <v>1.18.1</v>
          </cell>
        </row>
        <row r="3">
          <cell r="A3" t="str">
            <v>1.18.2</v>
          </cell>
        </row>
        <row r="4">
          <cell r="A4" t="str">
            <v>1.18.3</v>
          </cell>
        </row>
        <row r="5">
          <cell r="A5" t="str">
            <v>1.18.4</v>
          </cell>
        </row>
        <row r="6">
          <cell r="A6" t="str">
            <v>1.18.5</v>
          </cell>
        </row>
        <row r="7">
          <cell r="A7" t="str">
            <v>1.18.6</v>
          </cell>
        </row>
        <row r="9">
          <cell r="A9" t="str">
            <v>1.18.8</v>
          </cell>
        </row>
        <row r="10">
          <cell r="A10" t="str">
            <v>1.18.9</v>
          </cell>
        </row>
        <row r="11">
          <cell r="A11" t="str">
            <v>1.18.10</v>
          </cell>
        </row>
        <row r="12">
          <cell r="A12" t="str">
            <v>1.18.11</v>
          </cell>
        </row>
        <row r="13">
          <cell r="A13" t="str">
            <v>1.18.12</v>
          </cell>
        </row>
        <row r="15">
          <cell r="A15" t="str">
            <v>1.18.14</v>
          </cell>
        </row>
        <row r="16">
          <cell r="A16" t="str">
            <v>1.18.15</v>
          </cell>
        </row>
        <row r="17">
          <cell r="A17" t="str">
            <v>1.18.16</v>
          </cell>
        </row>
        <row r="18">
          <cell r="A18" t="str">
            <v>1.18.17</v>
          </cell>
        </row>
        <row r="19">
          <cell r="A19" t="str">
            <v>1.18.18</v>
          </cell>
        </row>
        <row r="20">
          <cell r="A20" t="str">
            <v>1.18.19</v>
          </cell>
        </row>
      </sheetData>
      <sheetData sheetId="25"/>
      <sheetData sheetId="26">
        <row r="1">
          <cell r="B1">
            <v>2</v>
          </cell>
          <cell r="C1">
            <v>3</v>
          </cell>
        </row>
        <row r="2">
          <cell r="A2" t="str">
            <v>1.19.1</v>
          </cell>
        </row>
        <row r="4">
          <cell r="A4" t="str">
            <v>1.19.3</v>
          </cell>
        </row>
        <row r="5">
          <cell r="A5" t="str">
            <v>1.19.4</v>
          </cell>
        </row>
        <row r="6">
          <cell r="A6" t="str">
            <v>1.19.5</v>
          </cell>
        </row>
        <row r="7">
          <cell r="A7" t="str">
            <v>1.19.6</v>
          </cell>
        </row>
        <row r="8">
          <cell r="A8" t="str">
            <v>1.19.7</v>
          </cell>
        </row>
        <row r="9">
          <cell r="A9" t="str">
            <v>1.19.8</v>
          </cell>
        </row>
        <row r="10">
          <cell r="A10" t="str">
            <v>1.19.9</v>
          </cell>
        </row>
        <row r="11">
          <cell r="A11" t="str">
            <v>1.19.10</v>
          </cell>
        </row>
        <row r="12">
          <cell r="A12" t="str">
            <v>1.19.11</v>
          </cell>
        </row>
        <row r="13">
          <cell r="A13" t="str">
            <v>1.19.12</v>
          </cell>
        </row>
        <row r="14">
          <cell r="A14" t="str">
            <v>1.19.13</v>
          </cell>
        </row>
        <row r="15">
          <cell r="A15" t="str">
            <v>1.19.14</v>
          </cell>
        </row>
        <row r="16">
          <cell r="A16" t="str">
            <v>1.19.15</v>
          </cell>
        </row>
        <row r="17">
          <cell r="A17" t="str">
            <v>1.19.16</v>
          </cell>
        </row>
        <row r="18">
          <cell r="A18" t="str">
            <v>1.19.17</v>
          </cell>
        </row>
        <row r="19">
          <cell r="A19" t="str">
            <v>1.19.18</v>
          </cell>
        </row>
        <row r="20">
          <cell r="A20" t="str">
            <v>1.19.19</v>
          </cell>
        </row>
        <row r="21">
          <cell r="A21" t="str">
            <v>1.19.20</v>
          </cell>
        </row>
        <row r="22">
          <cell r="A22" t="str">
            <v>1.19.21</v>
          </cell>
        </row>
        <row r="23">
          <cell r="A23" t="str">
            <v>1.19.22</v>
          </cell>
        </row>
        <row r="24">
          <cell r="A24" t="str">
            <v>1.19.23</v>
          </cell>
        </row>
        <row r="25">
          <cell r="A25" t="str">
            <v>1.19.24</v>
          </cell>
        </row>
        <row r="26">
          <cell r="A26" t="str">
            <v>1.19.25</v>
          </cell>
        </row>
        <row r="27">
          <cell r="A27" t="str">
            <v>1.19.26</v>
          </cell>
        </row>
        <row r="28">
          <cell r="A28" t="str">
            <v>1.19.27</v>
          </cell>
        </row>
        <row r="29">
          <cell r="A29" t="str">
            <v>1.19.28</v>
          </cell>
        </row>
        <row r="30">
          <cell r="A30" t="str">
            <v>1.19.29</v>
          </cell>
        </row>
        <row r="31">
          <cell r="A31" t="str">
            <v>1.19.30</v>
          </cell>
        </row>
        <row r="32">
          <cell r="A32" t="str">
            <v>1.19.31</v>
          </cell>
        </row>
        <row r="33">
          <cell r="A33" t="str">
            <v>1.19.32</v>
          </cell>
        </row>
        <row r="34">
          <cell r="A34" t="str">
            <v>1.19.33</v>
          </cell>
        </row>
        <row r="35">
          <cell r="A35" t="str">
            <v>1.19.34</v>
          </cell>
        </row>
        <row r="36">
          <cell r="A36" t="str">
            <v>1.19.35</v>
          </cell>
        </row>
        <row r="37">
          <cell r="A37" t="str">
            <v>1.19.36</v>
          </cell>
        </row>
        <row r="38">
          <cell r="A38" t="str">
            <v>1.19.37</v>
          </cell>
        </row>
        <row r="39">
          <cell r="A39" t="str">
            <v>1.19.38</v>
          </cell>
        </row>
        <row r="40">
          <cell r="A40" t="str">
            <v>1.19.39</v>
          </cell>
        </row>
        <row r="41">
          <cell r="A41" t="str">
            <v>1.19.40</v>
          </cell>
        </row>
        <row r="42">
          <cell r="A42" t="str">
            <v>1.19.41</v>
          </cell>
        </row>
        <row r="43">
          <cell r="A43" t="str">
            <v>1.19.42</v>
          </cell>
        </row>
        <row r="44">
          <cell r="A44" t="str">
            <v>1.19.43</v>
          </cell>
        </row>
        <row r="45">
          <cell r="A45" t="str">
            <v>1.19.44</v>
          </cell>
        </row>
        <row r="46">
          <cell r="A46" t="str">
            <v>1.19.45</v>
          </cell>
        </row>
        <row r="47">
          <cell r="A47" t="str">
            <v>1.19.46</v>
          </cell>
        </row>
        <row r="48">
          <cell r="A48" t="str">
            <v>1.19.47</v>
          </cell>
        </row>
        <row r="49">
          <cell r="A49" t="str">
            <v>1.19.48</v>
          </cell>
        </row>
        <row r="50">
          <cell r="A50" t="str">
            <v>1.19.49</v>
          </cell>
        </row>
        <row r="51">
          <cell r="A51" t="str">
            <v>1.19.50</v>
          </cell>
        </row>
        <row r="52">
          <cell r="A52" t="str">
            <v>1.19.51</v>
          </cell>
        </row>
        <row r="53">
          <cell r="A53" t="str">
            <v>1.19.52</v>
          </cell>
        </row>
        <row r="54">
          <cell r="A54" t="str">
            <v>1.19.53</v>
          </cell>
        </row>
        <row r="55">
          <cell r="A55" t="str">
            <v>1.19.54</v>
          </cell>
        </row>
        <row r="56">
          <cell r="A56" t="str">
            <v>1.19.55</v>
          </cell>
        </row>
        <row r="57">
          <cell r="A57" t="str">
            <v>1.19.56</v>
          </cell>
        </row>
        <row r="58">
          <cell r="A58" t="str">
            <v>1.19.57</v>
          </cell>
        </row>
        <row r="59">
          <cell r="A59" t="str">
            <v>1.19.58</v>
          </cell>
        </row>
        <row r="60">
          <cell r="A60" t="str">
            <v>1.19.59</v>
          </cell>
        </row>
        <row r="61">
          <cell r="A61" t="str">
            <v>1.19.60</v>
          </cell>
        </row>
        <row r="62">
          <cell r="A62" t="str">
            <v>1.19.61</v>
          </cell>
        </row>
        <row r="63">
          <cell r="A63" t="str">
            <v>1.19.62</v>
          </cell>
        </row>
        <row r="64">
          <cell r="A64" t="str">
            <v>1.19.63</v>
          </cell>
        </row>
        <row r="65">
          <cell r="A65" t="str">
            <v>1.19.64</v>
          </cell>
        </row>
        <row r="66">
          <cell r="A66" t="str">
            <v>1.19.65</v>
          </cell>
        </row>
        <row r="67">
          <cell r="A67" t="str">
            <v>1.19.66</v>
          </cell>
        </row>
        <row r="68">
          <cell r="A68" t="str">
            <v>1.19.67</v>
          </cell>
        </row>
        <row r="69">
          <cell r="A69" t="str">
            <v>1.19.68</v>
          </cell>
        </row>
        <row r="70">
          <cell r="A70" t="str">
            <v>1.19.69</v>
          </cell>
        </row>
        <row r="71">
          <cell r="A71" t="str">
            <v>1.19.70</v>
          </cell>
        </row>
        <row r="72">
          <cell r="A72" t="str">
            <v>1.19.71</v>
          </cell>
        </row>
        <row r="73">
          <cell r="A73" t="str">
            <v>1.19.72</v>
          </cell>
        </row>
        <row r="74">
          <cell r="A74" t="str">
            <v>1.19.73</v>
          </cell>
        </row>
        <row r="75">
          <cell r="A75" t="str">
            <v>1.19.74</v>
          </cell>
        </row>
        <row r="76">
          <cell r="A76" t="str">
            <v>1.19.75</v>
          </cell>
        </row>
        <row r="77">
          <cell r="A77" t="str">
            <v>1.19.76</v>
          </cell>
        </row>
        <row r="78">
          <cell r="A78" t="str">
            <v>1.19.77</v>
          </cell>
        </row>
        <row r="79">
          <cell r="A79" t="str">
            <v>1.19.78</v>
          </cell>
        </row>
        <row r="80">
          <cell r="A80" t="str">
            <v>1.19.79</v>
          </cell>
        </row>
        <row r="81">
          <cell r="A81" t="str">
            <v>1.19.80</v>
          </cell>
        </row>
        <row r="82">
          <cell r="A82" t="str">
            <v>1.19.81</v>
          </cell>
        </row>
        <row r="83">
          <cell r="A83" t="str">
            <v>1.19.82</v>
          </cell>
        </row>
        <row r="84">
          <cell r="A84" t="str">
            <v>1.19.83</v>
          </cell>
        </row>
        <row r="85">
          <cell r="A85" t="str">
            <v>1.19.84</v>
          </cell>
        </row>
        <row r="86">
          <cell r="A86" t="str">
            <v>1.19.85</v>
          </cell>
        </row>
        <row r="87">
          <cell r="A87" t="str">
            <v>1.19.86</v>
          </cell>
        </row>
        <row r="88">
          <cell r="A88" t="str">
            <v>1.19.87</v>
          </cell>
        </row>
        <row r="89">
          <cell r="A89" t="str">
            <v>1.19.88</v>
          </cell>
        </row>
        <row r="90">
          <cell r="A90" t="str">
            <v>1.19.89</v>
          </cell>
        </row>
      </sheetData>
      <sheetData sheetId="27">
        <row r="1">
          <cell r="A1">
            <v>1</v>
          </cell>
          <cell r="B1">
            <v>2</v>
          </cell>
          <cell r="C1">
            <v>3</v>
          </cell>
          <cell r="D1">
            <v>4</v>
          </cell>
          <cell r="E1">
            <v>5</v>
          </cell>
          <cell r="F1">
            <v>6</v>
          </cell>
          <cell r="G1">
            <v>7</v>
          </cell>
          <cell r="H1">
            <v>2</v>
          </cell>
          <cell r="I1">
            <v>3</v>
          </cell>
          <cell r="J1">
            <v>4</v>
          </cell>
          <cell r="K1">
            <v>5</v>
          </cell>
          <cell r="L1">
            <v>6</v>
          </cell>
          <cell r="M1">
            <v>7</v>
          </cell>
          <cell r="N1">
            <v>2</v>
          </cell>
          <cell r="O1">
            <v>3</v>
          </cell>
          <cell r="P1">
            <v>4</v>
          </cell>
          <cell r="Q1">
            <v>5</v>
          </cell>
          <cell r="R1">
            <v>6</v>
          </cell>
          <cell r="S1">
            <v>7</v>
          </cell>
        </row>
        <row r="2">
          <cell r="B2" t="str">
            <v>РУС</v>
          </cell>
          <cell r="H2" t="str">
            <v>ENG</v>
          </cell>
          <cell r="N2" t="str">
            <v>ҚАЗ</v>
          </cell>
        </row>
        <row r="3">
          <cell r="A3" t="str">
            <v>ID</v>
          </cell>
        </row>
        <row r="4">
          <cell r="A4" t="str">
            <v>1.1.1</v>
          </cell>
          <cell r="B4" t="str">
            <v>Содержание</v>
          </cell>
          <cell r="H4" t="str">
            <v>Content</v>
          </cell>
          <cell r="N4" t="str">
            <v>Мазмұны</v>
          </cell>
        </row>
        <row r="5">
          <cell r="A5" t="str">
            <v>1.1.2</v>
          </cell>
          <cell r="B5" t="str">
            <v xml:space="preserve">Содержание GRI </v>
          </cell>
          <cell r="H5" t="str">
            <v xml:space="preserve">GRI Content </v>
          </cell>
          <cell r="N5" t="str">
            <v>GRI Мазмұны</v>
          </cell>
        </row>
        <row r="6">
          <cell r="A6" t="str">
            <v>1.1.3</v>
          </cell>
          <cell r="B6" t="str">
            <v>Содержание SASB</v>
          </cell>
          <cell r="H6" t="str">
            <v>SASB Content</v>
          </cell>
          <cell r="N6" t="str">
            <v>SASB Мазмұны</v>
          </cell>
        </row>
        <row r="7">
          <cell r="A7" t="str">
            <v>1.1.4</v>
          </cell>
          <cell r="B7" t="str">
            <v>Графики</v>
          </cell>
          <cell r="H7" t="str">
            <v>Figures</v>
          </cell>
          <cell r="N7" t="str">
            <v>Графиктер</v>
          </cell>
        </row>
        <row r="8">
          <cell r="A8" t="str">
            <v>1.1.5</v>
          </cell>
          <cell r="B8" t="str">
            <v>Выбросы</v>
          </cell>
          <cell r="H8" t="str">
            <v>Emissions</v>
          </cell>
          <cell r="N8" t="str">
            <v>Шығарындылар</v>
          </cell>
        </row>
        <row r="9">
          <cell r="A9" t="str">
            <v>1.1.6</v>
          </cell>
          <cell r="B9" t="str">
            <v>Водные ресурсы</v>
          </cell>
          <cell r="H9" t="str">
            <v>Water resources</v>
          </cell>
          <cell r="N9" t="str">
            <v>Су ресурстары</v>
          </cell>
        </row>
        <row r="10">
          <cell r="A10" t="str">
            <v>1.1.7</v>
          </cell>
          <cell r="B10" t="str">
            <v>Энергопотребление</v>
          </cell>
          <cell r="H10" t="str">
            <v>Energy use</v>
          </cell>
          <cell r="N10" t="str">
            <v>Энергия тұтыну</v>
          </cell>
        </row>
        <row r="11">
          <cell r="A11" t="str">
            <v>1.1.8</v>
          </cell>
          <cell r="B11" t="str">
            <v>Отходы</v>
          </cell>
          <cell r="H11" t="str">
            <v>Waste</v>
          </cell>
          <cell r="N11" t="str">
            <v>Қалдықтар</v>
          </cell>
        </row>
        <row r="12">
          <cell r="A12" t="str">
            <v>1.1.9</v>
          </cell>
          <cell r="B12" t="str">
            <v>Расходы на охрану окружающей среды</v>
          </cell>
          <cell r="H12" t="str">
            <v>Environmental protection expenditures</v>
          </cell>
          <cell r="N12" t="str">
            <v>Қоршаған ортаны қорғауға арналған шығыстар</v>
          </cell>
        </row>
        <row r="13">
          <cell r="A13" t="str">
            <v>1.1.11</v>
          </cell>
          <cell r="B13" t="str">
            <v>Работники</v>
          </cell>
          <cell r="H13" t="str">
            <v>Employees</v>
          </cell>
          <cell r="N13" t="str">
            <v>Қызметкерлер</v>
          </cell>
        </row>
        <row r="14">
          <cell r="A14" t="str">
            <v>1.1.12</v>
          </cell>
          <cell r="B14" t="str">
            <v>Разнообразие и инклюзивность</v>
          </cell>
          <cell r="H14" t="str">
            <v>Diversity and Inclusion</v>
          </cell>
          <cell r="N14" t="str">
            <v>Әртүрлілік және инклюзия</v>
          </cell>
        </row>
        <row r="15">
          <cell r="A15" t="str">
            <v>1.1.13</v>
          </cell>
          <cell r="B15" t="str">
            <v>Обучение</v>
          </cell>
          <cell r="H15" t="str">
            <v>Training</v>
          </cell>
          <cell r="N15" t="str">
            <v>Оқыту</v>
          </cell>
        </row>
        <row r="16">
          <cell r="A16" t="str">
            <v>1.1.14</v>
          </cell>
          <cell r="B16" t="str">
            <v>Охрана труда и промышленная безопасность</v>
          </cell>
          <cell r="H16" t="str">
            <v>Occupational health and industrial safety</v>
          </cell>
          <cell r="N16" t="str">
            <v>Еңбекті қорғау және өнеркәсіптік қауіпсіздік</v>
          </cell>
        </row>
        <row r="17">
          <cell r="A17" t="str">
            <v>1.1.15</v>
          </cell>
          <cell r="B17" t="str">
            <v>Местные сообщества</v>
          </cell>
          <cell r="H17" t="str">
            <v>Local communities</v>
          </cell>
          <cell r="N17" t="str">
            <v>Жергілікті қауымдастықтар</v>
          </cell>
        </row>
        <row r="18">
          <cell r="A18" t="str">
            <v>1.1.16</v>
          </cell>
          <cell r="B18" t="str">
            <v>Корпоративное управление</v>
          </cell>
          <cell r="H18" t="str">
            <v>Corporate governance</v>
          </cell>
          <cell r="N18" t="str">
            <v>Корпоративтік басқару</v>
          </cell>
        </row>
        <row r="19">
          <cell r="A19" t="str">
            <v>1.1.17</v>
          </cell>
          <cell r="B19" t="str">
            <v xml:space="preserve">Финансы </v>
          </cell>
          <cell r="H19" t="str">
            <v>Finance</v>
          </cell>
          <cell r="N19" t="str">
            <v xml:space="preserve">Қаржы </v>
          </cell>
        </row>
        <row r="20">
          <cell r="A20" t="str">
            <v>1.1.18</v>
          </cell>
          <cell r="B20" t="str">
            <v>Закупки</v>
          </cell>
          <cell r="H20" t="str">
            <v>Procurement</v>
          </cell>
          <cell r="N20" t="str">
            <v>Сатып алу</v>
          </cell>
        </row>
        <row r="21">
          <cell r="A21" t="str">
            <v>1.1.19</v>
          </cell>
          <cell r="B21" t="str">
            <v>Комплаенс</v>
          </cell>
          <cell r="H21" t="str">
            <v>Compliance</v>
          </cell>
          <cell r="N21" t="str">
            <v>Сәйкестік</v>
          </cell>
        </row>
        <row r="22">
          <cell r="A22" t="str">
            <v>1.1.20</v>
          </cell>
          <cell r="B22" t="str">
            <v>Производственные показатели</v>
          </cell>
          <cell r="H22" t="str">
            <v>Operational indicators</v>
          </cell>
          <cell r="N22" t="str">
            <v>Өндірістік көрсеткіштер</v>
          </cell>
        </row>
        <row r="26">
          <cell r="A26" t="str">
            <v>1.5.1</v>
          </cell>
          <cell r="B26" t="str">
            <v>Выбросы парниковых газов</v>
          </cell>
          <cell r="H26" t="str">
            <v>Greenhouse gas emissions</v>
          </cell>
          <cell r="N26" t="str">
            <v>Парниктік газдар шығарындылары</v>
          </cell>
        </row>
        <row r="27">
          <cell r="A27" t="str">
            <v>1.5.2</v>
          </cell>
          <cell r="B27" t="str">
            <v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v>
          </cell>
          <cell r="H27" t="str">
            <v>We recognize the need to reduce the growing pressure on the climate and the environment, are oriented to the climate goals determined by the country, and support the initiative to achieve carbon neutrality of the Republic of Kazakhstan until 2060. The Fund's group of companies is collectively responsible for about 15% of the total CO2 emissions in the country. The long-term goal of the Fund is to achieve carbon neutrality by 2060.</v>
          </cell>
          <cell r="N27" t="str">
            <v>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v>
          </cell>
        </row>
        <row r="28">
          <cell r="A28" t="str">
            <v>1.5.3</v>
          </cell>
          <cell r="B28" t="str">
            <v xml:space="preserve"> GRI 305-1</v>
          </cell>
          <cell r="C28" t="str">
            <v>Единица измерения</v>
          </cell>
          <cell r="H28" t="str">
            <v xml:space="preserve"> GRI 305-1</v>
          </cell>
          <cell r="I28" t="str">
            <v>Unit of measure</v>
          </cell>
          <cell r="N28" t="str">
            <v xml:space="preserve"> GRI 305-1</v>
          </cell>
          <cell r="O28" t="str">
            <v>Өлшем бірлігі</v>
          </cell>
        </row>
        <row r="29">
          <cell r="A29" t="str">
            <v>1.5.4</v>
          </cell>
          <cell r="B29" t="str">
            <v>Углеродный след*</v>
          </cell>
          <cell r="C29" t="str">
            <v xml:space="preserve"> млн т СО2-экв</v>
          </cell>
          <cell r="H29" t="str">
            <v>Carbon footprint*</v>
          </cell>
          <cell r="I29" t="str">
            <v xml:space="preserve">million tons CO2-eq </v>
          </cell>
          <cell r="N29" t="str">
            <v>Көміртек ізі*</v>
          </cell>
          <cell r="O29" t="str">
            <v>миллион тонна CO2-балама</v>
          </cell>
        </row>
        <row r="30">
          <cell r="A30" t="str">
            <v>1.5.5</v>
          </cell>
          <cell r="B30" t="str">
            <v>Общий объем прямых выбросов (Scope 1) парниковых газов</v>
          </cell>
          <cell r="C30" t="str">
            <v xml:space="preserve"> млн т СО2-экв</v>
          </cell>
          <cell r="H30" t="str">
            <v>Direct greenhouse gas emissions 
(Scope 1)</v>
          </cell>
          <cell r="I30" t="str">
            <v xml:space="preserve">million tons CO2-eq </v>
          </cell>
          <cell r="N30" t="str">
            <v>Парниктік газдардың жалпы тікелей шығарындылары (1-ші қамту)</v>
          </cell>
          <cell r="O30" t="str">
            <v>миллион тонна CO2-балама</v>
          </cell>
        </row>
        <row r="31">
          <cell r="A31" t="str">
            <v>1.5.6</v>
          </cell>
          <cell r="B31" t="str">
            <v>по видам парниковых газов:</v>
          </cell>
          <cell r="H31" t="str">
            <v>By type of greenhouse gases:</v>
          </cell>
          <cell r="N31" t="str">
            <v>Парниктік газ түрлері бойынша:</v>
          </cell>
          <cell r="O31" t="str">
            <v>миллион тонна CO2-балама</v>
          </cell>
        </row>
        <row r="32">
          <cell r="A32" t="str">
            <v>1.5.7</v>
          </cell>
          <cell r="B32" t="str">
            <v>Углекислый газ (CO2)</v>
          </cell>
          <cell r="C32" t="str">
            <v xml:space="preserve"> млн т СО2-экв</v>
          </cell>
          <cell r="H32" t="str">
            <v>Carbon dioxide (CO2)</v>
          </cell>
          <cell r="I32" t="str">
            <v xml:space="preserve">million tons CO2-eq </v>
          </cell>
          <cell r="N32" t="str">
            <v>Көмірқышқыл газы (CO2)</v>
          </cell>
          <cell r="O32" t="str">
            <v>миллион тонна CO2-балама</v>
          </cell>
        </row>
        <row r="33">
          <cell r="A33" t="str">
            <v>1.5.8</v>
          </cell>
          <cell r="B33" t="str">
            <v>Метан (CH4)</v>
          </cell>
          <cell r="C33" t="str">
            <v xml:space="preserve"> млн т СО2-экв</v>
          </cell>
          <cell r="H33" t="str">
            <v>Methane (CH4)</v>
          </cell>
          <cell r="I33" t="str">
            <v xml:space="preserve">million tons CO2-eq </v>
          </cell>
          <cell r="N33" t="str">
            <v>Метан (CH4)</v>
          </cell>
          <cell r="O33" t="str">
            <v>миллион тонна CO2-балама</v>
          </cell>
        </row>
        <row r="34">
          <cell r="A34" t="str">
            <v>1.5.9</v>
          </cell>
          <cell r="B34" t="str">
            <v>Закись азота (N2O)</v>
          </cell>
          <cell r="C34" t="str">
            <v xml:space="preserve"> млн т СО2-экв</v>
          </cell>
          <cell r="H34" t="str">
            <v xml:space="preserve">Nitrogen oxide (N2O) </v>
          </cell>
          <cell r="I34" t="str">
            <v xml:space="preserve">million tons CO2-eq </v>
          </cell>
          <cell r="N34" t="str">
            <v>Азот оксиді (N2O)</v>
          </cell>
          <cell r="O34" t="str">
            <v>миллион тонна CO2-балама</v>
          </cell>
        </row>
        <row r="35">
          <cell r="A35" t="str">
            <v>1.5.10</v>
          </cell>
          <cell r="B35" t="str">
            <v>по сегментам деятельности:</v>
          </cell>
          <cell r="H35" t="str">
            <v xml:space="preserve">By segments: </v>
          </cell>
          <cell r="N35" t="str">
            <v>бизнес сегменттері бойынша:</v>
          </cell>
          <cell r="O35" t="str">
            <v>миллион тонна CO2-балама</v>
          </cell>
        </row>
        <row r="36">
          <cell r="A36" t="str">
            <v>1.5.11</v>
          </cell>
          <cell r="B36" t="str">
            <v>Разведка и добыча нефти и газа</v>
          </cell>
          <cell r="C36" t="str">
            <v xml:space="preserve"> млн т СО2-экв</v>
          </cell>
          <cell r="H36" t="str">
            <v>Oil and gas exploration and production</v>
          </cell>
          <cell r="I36" t="str">
            <v xml:space="preserve">million tons CO2-eq </v>
          </cell>
          <cell r="N36" t="str">
            <v>Мұнай мен газды барлау және өндіру</v>
          </cell>
          <cell r="O36" t="str">
            <v>миллион тонна CO2-балама</v>
          </cell>
        </row>
        <row r="37">
          <cell r="A37" t="str">
            <v>1.5.12</v>
          </cell>
          <cell r="B37" t="str">
            <v>Переработка нефти</v>
          </cell>
          <cell r="C37" t="str">
            <v xml:space="preserve"> млн т СО2-экв</v>
          </cell>
          <cell r="H37" t="str">
            <v>Oil and gas refining</v>
          </cell>
          <cell r="I37" t="str">
            <v xml:space="preserve">million tons CO2-eq </v>
          </cell>
          <cell r="N37" t="str">
            <v>Мұнай өңдеу</v>
          </cell>
          <cell r="O37" t="str">
            <v>миллион тонна CO2-балама</v>
          </cell>
        </row>
        <row r="38">
          <cell r="A38" t="str">
            <v>1.5.13</v>
          </cell>
          <cell r="B38" t="str">
            <v>Транспортировка нефти</v>
          </cell>
          <cell r="C38" t="str">
            <v xml:space="preserve"> млн т СО2-экв</v>
          </cell>
          <cell r="H38" t="str">
            <v>Oil transportation</v>
          </cell>
          <cell r="I38" t="str">
            <v xml:space="preserve">million tons CO2-eq </v>
          </cell>
          <cell r="N38" t="str">
            <v>Мұнай тасымалдау</v>
          </cell>
          <cell r="O38" t="str">
            <v>миллион тонна CO2-балама</v>
          </cell>
        </row>
        <row r="39">
          <cell r="A39" t="str">
            <v>1.5.14</v>
          </cell>
          <cell r="B39" t="str">
            <v>Транспортировка газа</v>
          </cell>
          <cell r="C39" t="str">
            <v xml:space="preserve"> млн т СО2-экв</v>
          </cell>
          <cell r="H39" t="str">
            <v>Gas transportation</v>
          </cell>
          <cell r="I39" t="str">
            <v xml:space="preserve">million tons CO2-eq </v>
          </cell>
          <cell r="N39" t="str">
            <v>Газ тасымалдау</v>
          </cell>
          <cell r="O39" t="str">
            <v>миллион тонна CO2-балама</v>
          </cell>
        </row>
        <row r="40">
          <cell r="A40" t="str">
            <v>1.5.15</v>
          </cell>
          <cell r="B40" t="str">
            <v>Разведка и добыча урана</v>
          </cell>
          <cell r="C40" t="str">
            <v xml:space="preserve"> млн т СО2-экв</v>
          </cell>
          <cell r="H40" t="str">
            <v>Uranium exploration and production</v>
          </cell>
          <cell r="I40" t="str">
            <v xml:space="preserve">million tons CO2-eq </v>
          </cell>
          <cell r="N40" t="str">
            <v>Уран барлау және өндіру</v>
          </cell>
          <cell r="O40" t="str">
            <v>миллион тонна CO2-балама</v>
          </cell>
        </row>
        <row r="41">
          <cell r="A41" t="str">
            <v>1.5.16</v>
          </cell>
          <cell r="B41" t="str">
            <v>Производство электроэнергии</v>
          </cell>
          <cell r="C41" t="str">
            <v xml:space="preserve"> млн т СО2-экв</v>
          </cell>
          <cell r="H41" t="str">
            <v>Electricity production</v>
          </cell>
          <cell r="I41" t="str">
            <v xml:space="preserve">million tons CO2-eq </v>
          </cell>
          <cell r="N41" t="str">
            <v>Электр энергиясын өндіру</v>
          </cell>
          <cell r="O41" t="str">
            <v>миллион тонна CO2-балама</v>
          </cell>
        </row>
        <row r="42">
          <cell r="A42" t="str">
            <v>1.5.17</v>
          </cell>
          <cell r="B42" t="str">
            <v>Производство теплоэнергии</v>
          </cell>
          <cell r="C42" t="str">
            <v xml:space="preserve"> млн т СО2-экв</v>
          </cell>
          <cell r="H42" t="str">
            <v>Heat production</v>
          </cell>
          <cell r="I42" t="str">
            <v xml:space="preserve">million tons CO2-eq </v>
          </cell>
          <cell r="N42" t="str">
            <v>Жылу өндірісі</v>
          </cell>
          <cell r="O42" t="str">
            <v>миллион тонна CO2-балама</v>
          </cell>
        </row>
        <row r="43">
          <cell r="A43" t="str">
            <v>1.5.18</v>
          </cell>
          <cell r="B43" t="str">
            <v>Железнодорожные перевозки</v>
          </cell>
          <cell r="C43" t="str">
            <v xml:space="preserve"> млн т СО2-экв</v>
          </cell>
          <cell r="H43" t="str">
            <v>Railway transportation</v>
          </cell>
          <cell r="I43" t="str">
            <v xml:space="preserve">million tons CO2-eq </v>
          </cell>
          <cell r="N43" t="str">
            <v>Темір жол көлігі</v>
          </cell>
          <cell r="O43" t="str">
            <v>миллион тонна CO2-балама</v>
          </cell>
        </row>
        <row r="44">
          <cell r="A44" t="str">
            <v>1.5.19</v>
          </cell>
          <cell r="B44" t="str">
            <v>Пассажирские авиаперевозки</v>
          </cell>
          <cell r="C44" t="str">
            <v xml:space="preserve"> млн т СО2-экв</v>
          </cell>
          <cell r="H44" t="str">
            <v>Passenger air transportation</v>
          </cell>
          <cell r="I44" t="str">
            <v xml:space="preserve">million tons CO2-eq </v>
          </cell>
          <cell r="N44" t="str">
            <v>Жолаушыларды әуе тасымалы</v>
          </cell>
          <cell r="O44" t="str">
            <v>миллион тонна CO2-балама</v>
          </cell>
        </row>
        <row r="45">
          <cell r="A45" t="str">
            <v>1.5.20</v>
          </cell>
          <cell r="B45" t="str">
            <v>Телекоммуникационные услуги</v>
          </cell>
          <cell r="C45" t="str">
            <v xml:space="preserve"> млн т СО2-экв</v>
          </cell>
          <cell r="H45" t="str">
            <v>Telecommunication services</v>
          </cell>
          <cell r="I45" t="str">
            <v xml:space="preserve">million tons CO2-eq </v>
          </cell>
          <cell r="N45" t="str">
            <v>Телекоммуникациялық қызметтер</v>
          </cell>
          <cell r="O45" t="str">
            <v>миллион тонна CO2-балама</v>
          </cell>
        </row>
        <row r="46">
          <cell r="A46" t="str">
            <v>1.5.21</v>
          </cell>
          <cell r="B46" t="str">
            <v>Сектор передачи электрической энергии</v>
          </cell>
          <cell r="C46" t="str">
            <v xml:space="preserve"> млн т СО2-экв</v>
          </cell>
          <cell r="H46" t="str">
            <v>Electric power transmission sector</v>
          </cell>
          <cell r="I46" t="str">
            <v xml:space="preserve">million tons CO2-eq </v>
          </cell>
          <cell r="N46" t="str">
            <v>Электр энергиясын тасымалдау секторы</v>
          </cell>
          <cell r="O46" t="str">
            <v>миллион тонна CO2-балама</v>
          </cell>
        </row>
        <row r="47">
          <cell r="A47" t="str">
            <v>1.5.22</v>
          </cell>
          <cell r="B47" t="str">
            <v>Производство химической продукции</v>
          </cell>
          <cell r="C47" t="str">
            <v xml:space="preserve"> млн т СО2-экв</v>
          </cell>
          <cell r="H47" t="str">
            <v>Production of chemical products</v>
          </cell>
          <cell r="I47" t="str">
            <v xml:space="preserve">million tons CO2-eq </v>
          </cell>
          <cell r="N47" t="str">
            <v>Химиялық өндіріс</v>
          </cell>
          <cell r="O47" t="str">
            <v>миллион тонна CO2-балама</v>
          </cell>
        </row>
        <row r="48">
          <cell r="A48" t="str">
            <v>1.5.23</v>
          </cell>
          <cell r="B48" t="str">
            <v>Добыча угля</v>
          </cell>
          <cell r="C48" t="str">
            <v xml:space="preserve"> млн т СО2-экв</v>
          </cell>
          <cell r="H48" t="str">
            <v>Coal mining</v>
          </cell>
          <cell r="I48" t="str">
            <v xml:space="preserve">million tons CO2-eq </v>
          </cell>
          <cell r="N48" t="str">
            <v>Көмір өндіру</v>
          </cell>
          <cell r="O48" t="str">
            <v>миллион тонна CO2-балама</v>
          </cell>
        </row>
        <row r="49">
          <cell r="A49" t="str">
            <v>1.5.24</v>
          </cell>
          <cell r="B49" t="str">
            <v>Металлургические проекты (только для Тау-Кен Алтын, Tau-Ken Temir на простое)</v>
          </cell>
          <cell r="C49" t="str">
            <v xml:space="preserve"> млн т СО2-экв</v>
          </cell>
          <cell r="H49" t="str">
            <v>Metallurgical projects (For Tau-Ken Altyn only, Tau-Ken Temir is at downtime)</v>
          </cell>
          <cell r="I49" t="str">
            <v xml:space="preserve">million tons CO2-eq </v>
          </cell>
          <cell r="N49" t="str">
            <v>Металлургиялық жобалар (тек «Тау-Кен Алтын», «Тау-Кен Темір» үшін тоқтап тұру үшін)</v>
          </cell>
          <cell r="O49" t="str">
            <v>миллион тонна CO2-балама</v>
          </cell>
        </row>
        <row r="50">
          <cell r="A50" t="str">
            <v>1.5.25</v>
          </cell>
          <cell r="B50" t="str">
            <v>*Выбросы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v>
          </cell>
          <cell r="H50" t="str">
            <v>*Greenhouse gas emissions for Scopes 1 and 2 include consolidated information of the Fund and its controlled portfolio companies and/or entities under operational management (control) of the Fund's Group companies.</v>
          </cell>
          <cell r="N50" t="str">
            <v>[1]1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v>
          </cell>
        </row>
        <row r="51">
          <cell r="A51" t="str">
            <v>1.5.26</v>
          </cell>
          <cell r="B51" t="str">
            <v>GRI 305-2, GRI 305-4</v>
          </cell>
          <cell r="C51" t="str">
            <v>Единица измерения</v>
          </cell>
          <cell r="H51" t="str">
            <v>GRI 305-2, GRI 305-4</v>
          </cell>
          <cell r="I51" t="str">
            <v>Unit of measure</v>
          </cell>
          <cell r="N51" t="str">
            <v>GRI 305-2, GRI 305-4</v>
          </cell>
          <cell r="O51" t="str">
            <v>Өлшем бірлігі</v>
          </cell>
        </row>
        <row r="52">
          <cell r="A52" t="str">
            <v>1.5.27</v>
          </cell>
          <cell r="B52" t="str">
            <v>Выбросы парниковых газов: Область охвата 2 (от покупной электроэнергии и тепла)*</v>
          </cell>
          <cell r="C52" t="str">
            <v xml:space="preserve"> млн т СО2-экв</v>
          </cell>
          <cell r="H52" t="str">
            <v>Total indirect emissions (Scope 2) of greenhouse gases  (from purchased electricity and heat)*</v>
          </cell>
          <cell r="I52" t="str">
            <v xml:space="preserve">million tons CO2-eq </v>
          </cell>
          <cell r="N52" t="str">
            <v>Парниктік газдардың жалпы жанама шығарындылары (2-қамту) (сатып алынған электр және жылудан)*</v>
          </cell>
          <cell r="O52" t="str">
            <v>миллион тонна CO2-балама</v>
          </cell>
        </row>
        <row r="53">
          <cell r="A53" t="str">
            <v>1.5.28</v>
          </cell>
          <cell r="B53" t="str">
            <v>по видам энергии:</v>
          </cell>
          <cell r="H53" t="str">
            <v>By energy type:</v>
          </cell>
          <cell r="N53" t="str">
            <v>Энергия түрі бойынша:</v>
          </cell>
        </row>
        <row r="54">
          <cell r="A54" t="str">
            <v>1.5.29</v>
          </cell>
          <cell r="B54" t="str">
            <v>Покупная электроэнергия</v>
          </cell>
          <cell r="C54" t="str">
            <v xml:space="preserve"> млн т СО2-экв</v>
          </cell>
          <cell r="H54" t="str">
            <v>Purchased electricity</v>
          </cell>
          <cell r="I54" t="str">
            <v xml:space="preserve">million tons CO2-eq </v>
          </cell>
          <cell r="N54" t="str">
            <v>Сатып алынған электр энергиясы</v>
          </cell>
          <cell r="O54" t="str">
            <v>миллион тонна CO2-балама</v>
          </cell>
        </row>
        <row r="55">
          <cell r="A55" t="str">
            <v>1.5.30</v>
          </cell>
          <cell r="B55" t="str">
            <v>Покупная тепловая энергия</v>
          </cell>
          <cell r="C55" t="str">
            <v xml:space="preserve"> млн т СО2-экв</v>
          </cell>
          <cell r="H55" t="str">
            <v>Purchased heat energy</v>
          </cell>
          <cell r="I55" t="str">
            <v xml:space="preserve">million tons CO2-eq </v>
          </cell>
          <cell r="N55" t="str">
            <v>Сатып алынған жылу энергиясы</v>
          </cell>
          <cell r="O55" t="str">
            <v>миллион тонна CO2-балама</v>
          </cell>
        </row>
        <row r="56">
          <cell r="A56" t="str">
            <v>1.5.31</v>
          </cell>
          <cell r="B56" t="str">
            <v>по сегментам деятельности:</v>
          </cell>
          <cell r="H56" t="str">
            <v xml:space="preserve">By segments: </v>
          </cell>
          <cell r="N56" t="str">
            <v>бизнес сегменттері бойынша:</v>
          </cell>
          <cell r="O56" t="str">
            <v>миллион тонна CO2-балама</v>
          </cell>
        </row>
        <row r="57">
          <cell r="A57" t="str">
            <v>1.5.32</v>
          </cell>
          <cell r="B57" t="str">
            <v>Разведка и добыча нефти и газа</v>
          </cell>
          <cell r="C57" t="str">
            <v xml:space="preserve"> млн т СО2-экв</v>
          </cell>
          <cell r="H57" t="str">
            <v>Oil and gas exploration and production</v>
          </cell>
          <cell r="I57" t="str">
            <v xml:space="preserve">million tons CO2-eq </v>
          </cell>
          <cell r="N57" t="str">
            <v>Мұнай мен газды барлау және өндіру</v>
          </cell>
          <cell r="O57" t="str">
            <v>миллион тонна CO2-балама</v>
          </cell>
        </row>
        <row r="58">
          <cell r="A58" t="str">
            <v>1.5.33</v>
          </cell>
          <cell r="B58" t="str">
            <v>Переработка нефти</v>
          </cell>
          <cell r="C58" t="str">
            <v xml:space="preserve"> млн т СО2-экв</v>
          </cell>
          <cell r="H58" t="str">
            <v>Oil and gas refining</v>
          </cell>
          <cell r="I58" t="str">
            <v xml:space="preserve">million tons CO2-eq </v>
          </cell>
          <cell r="N58" t="str">
            <v>Мұнай өңдеу</v>
          </cell>
          <cell r="O58" t="str">
            <v>миллион тонна CO2-балама</v>
          </cell>
        </row>
        <row r="59">
          <cell r="A59" t="str">
            <v>1.5.34</v>
          </cell>
          <cell r="B59" t="str">
            <v>Транспортировка нефти</v>
          </cell>
          <cell r="C59" t="str">
            <v xml:space="preserve"> млн т СО2-экв</v>
          </cell>
          <cell r="H59" t="str">
            <v>Oil transportation</v>
          </cell>
          <cell r="I59" t="str">
            <v xml:space="preserve">million tons CO2-eq </v>
          </cell>
          <cell r="N59" t="str">
            <v>Мұнай тасымалдау</v>
          </cell>
          <cell r="O59" t="str">
            <v>миллион тонна CO2-балама</v>
          </cell>
        </row>
        <row r="60">
          <cell r="A60" t="str">
            <v>1.5.35</v>
          </cell>
          <cell r="B60" t="str">
            <v>Транспортировка газа</v>
          </cell>
          <cell r="C60" t="str">
            <v xml:space="preserve"> млн т СО2-экв</v>
          </cell>
          <cell r="H60" t="str">
            <v>Gas transportation</v>
          </cell>
          <cell r="I60" t="str">
            <v xml:space="preserve">million tons CO2-eq </v>
          </cell>
          <cell r="N60" t="str">
            <v>Газ тасымалдау</v>
          </cell>
          <cell r="O60" t="str">
            <v>миллион тонна CO2-балама</v>
          </cell>
        </row>
        <row r="61">
          <cell r="A61" t="str">
            <v>1.5.36</v>
          </cell>
          <cell r="B61" t="str">
            <v>Разведка и добыча урана</v>
          </cell>
          <cell r="C61" t="str">
            <v xml:space="preserve"> млн т СО2-экв</v>
          </cell>
          <cell r="H61" t="str">
            <v>Uranium exploration and production</v>
          </cell>
          <cell r="I61" t="str">
            <v xml:space="preserve">million tons CO2-eq </v>
          </cell>
          <cell r="N61" t="str">
            <v>Уран барлау және өндіру</v>
          </cell>
          <cell r="O61" t="str">
            <v>миллион тонна CO2-балама</v>
          </cell>
        </row>
        <row r="62">
          <cell r="A62" t="str">
            <v>1.5.37</v>
          </cell>
          <cell r="B62" t="str">
            <v>Железнодорожные перевозки</v>
          </cell>
          <cell r="C62" t="str">
            <v xml:space="preserve"> млн т СО2-экв</v>
          </cell>
          <cell r="H62" t="str">
            <v>Railway transportation</v>
          </cell>
          <cell r="I62" t="str">
            <v xml:space="preserve">million tons CO2-eq </v>
          </cell>
          <cell r="N62" t="str">
            <v>Темір жол көлігі</v>
          </cell>
          <cell r="O62" t="str">
            <v>миллион тонна CO2-балама</v>
          </cell>
        </row>
        <row r="63">
          <cell r="A63" t="str">
            <v>1.5.38</v>
          </cell>
          <cell r="B63" t="str">
            <v>Телекоммуникационные услуги</v>
          </cell>
          <cell r="C63" t="str">
            <v xml:space="preserve"> млн т СО2-экв</v>
          </cell>
          <cell r="H63" t="str">
            <v>Telecommunication services</v>
          </cell>
          <cell r="I63" t="str">
            <v xml:space="preserve">million tons CO2-eq </v>
          </cell>
          <cell r="N63" t="str">
            <v>Телекоммуникациялық қызметтер</v>
          </cell>
          <cell r="O63" t="str">
            <v>миллион тонна CO2-балама</v>
          </cell>
        </row>
        <row r="64">
          <cell r="A64" t="str">
            <v>1.5.39</v>
          </cell>
          <cell r="B64" t="str">
            <v>Сектор передачи электрической энергии</v>
          </cell>
          <cell r="C64" t="str">
            <v xml:space="preserve"> млн т СО2-экв</v>
          </cell>
          <cell r="H64" t="str">
            <v>Electric power transmission sector</v>
          </cell>
          <cell r="I64" t="str">
            <v xml:space="preserve">million tons CO2-eq </v>
          </cell>
          <cell r="N64" t="str">
            <v>Электр энергиясын тасымалдау секторы</v>
          </cell>
          <cell r="O64" t="str">
            <v>миллион тонна CO2-балама</v>
          </cell>
        </row>
        <row r="65">
          <cell r="A65" t="str">
            <v>1.5.40</v>
          </cell>
          <cell r="B65" t="str">
            <v>Производство химической продукции</v>
          </cell>
          <cell r="C65" t="str">
            <v xml:space="preserve"> млн т СО2-экв</v>
          </cell>
          <cell r="H65" t="str">
            <v>Production of chemical products</v>
          </cell>
          <cell r="I65" t="str">
            <v xml:space="preserve">million tons CO2-eq </v>
          </cell>
          <cell r="N65" t="str">
            <v>Химиялық өндіріс</v>
          </cell>
          <cell r="O65" t="str">
            <v>миллион тонна CO2-балама</v>
          </cell>
        </row>
        <row r="66">
          <cell r="A66" t="str">
            <v>1.5.41</v>
          </cell>
          <cell r="B66" t="str">
            <v>Добыча угля</v>
          </cell>
          <cell r="C66" t="str">
            <v xml:space="preserve"> млн т СО2-экв</v>
          </cell>
          <cell r="H66" t="str">
            <v>Coal mining</v>
          </cell>
          <cell r="I66" t="str">
            <v xml:space="preserve">million tons CO2-eq </v>
          </cell>
          <cell r="N66" t="str">
            <v>Көмір өндіру</v>
          </cell>
          <cell r="O66" t="str">
            <v>миллион тонна CO2-балама</v>
          </cell>
        </row>
        <row r="67">
          <cell r="A67" t="str">
            <v>1.5.42</v>
          </cell>
          <cell r="B67" t="str">
            <v>Металлургические проекты (только для Тау-Кен Алтын, Tau-Ken Temir на простое)</v>
          </cell>
          <cell r="C67" t="str">
            <v xml:space="preserve"> млн т СО2-экв</v>
          </cell>
          <cell r="H67" t="str">
            <v>Metallurgical projects (For Tau-Ken Altyn only, Tau-Ken Temir is at downtime)</v>
          </cell>
          <cell r="I67" t="str">
            <v xml:space="preserve">million tons CO2-eq </v>
          </cell>
          <cell r="N67" t="str">
            <v>Металлургиялық жобалар (тек «Тау-Кен Алтын», «Тау-Кен Темір» үшін тоқтап тұру үшін)</v>
          </cell>
          <cell r="O67" t="str">
            <v>миллион тонна CO2-балама</v>
          </cell>
        </row>
        <row r="68">
          <cell r="A68" t="str">
            <v>1.5.43</v>
          </cell>
          <cell r="B68" t="str">
            <v xml:space="preserve">*Расчет выбросов по Охвату 2 включает только выбросы СО2 </v>
          </cell>
          <cell r="H68" t="str">
            <v xml:space="preserve">*The calculation of Scope 2 emissions includes only CO2 emissions </v>
          </cell>
          <cell r="N68" t="str">
            <v xml:space="preserve">* 2-қамту саласы бойынша шығарындыларды есептеу тек СО2 шығарындыларын қамтиды </v>
          </cell>
        </row>
        <row r="69">
          <cell r="A69" t="str">
            <v>1.5.44</v>
          </cell>
          <cell r="B69" t="str">
            <v>Удельные выбросы парниковых газов на производственные показатели (Scope 1)</v>
          </cell>
          <cell r="H69" t="str">
            <v>Specific greenhouse gas emissions per production performance (Scope 1)</v>
          </cell>
          <cell r="N69" t="str">
            <v>Өндіріс көрсеткіштері бойынша парниктік газдардың үлестік шығарындылары (1-ші қамту)</v>
          </cell>
        </row>
        <row r="70">
          <cell r="A70" t="str">
            <v>1.5.45</v>
          </cell>
          <cell r="B70" t="str">
            <v>Разведка и добыча нефти и газа</v>
          </cell>
          <cell r="C70" t="str">
            <v>млн т CO2-экв./1000 т УВС</v>
          </cell>
          <cell r="H70" t="str">
            <v>Oil and gas exploration and production</v>
          </cell>
          <cell r="I70" t="str">
            <v>million tons of CO2-eq./1000 tons of CHC</v>
          </cell>
          <cell r="N70" t="str">
            <v>Мұнай мен газды барлау және өндіру</v>
          </cell>
          <cell r="O70" t="str">
            <v>миллион тонна CO2-балама./1000 тонна көмірсутектер</v>
          </cell>
        </row>
        <row r="71">
          <cell r="A71" t="str">
            <v>1.5.46</v>
          </cell>
          <cell r="B71" t="str">
            <v xml:space="preserve">Переработка нефти и газа </v>
          </cell>
          <cell r="C71" t="str">
            <v>млн т CO2-экв./1000 т УВС</v>
          </cell>
          <cell r="H71" t="str">
            <v>Oil and gas refining</v>
          </cell>
          <cell r="I71" t="str">
            <v>million tons of CO2-eq./1000 tons of CHC</v>
          </cell>
          <cell r="N71" t="str">
            <v>Мұнай өңдеу</v>
          </cell>
          <cell r="O71" t="str">
            <v>миллион тонна СО2-балама./1000 тонна көмірсутектер</v>
          </cell>
        </row>
        <row r="72">
          <cell r="A72" t="str">
            <v>1.5.47</v>
          </cell>
          <cell r="B72" t="str">
            <v xml:space="preserve">Транспортировка нефти </v>
          </cell>
          <cell r="C72" t="str">
            <v>млн т CO2-экв./1000 т УВС</v>
          </cell>
          <cell r="H72" t="str">
            <v>Oil transportation</v>
          </cell>
          <cell r="I72" t="str">
            <v>million tons of CO2-eq./1000 tons of CHC</v>
          </cell>
          <cell r="N72" t="str">
            <v>Мұнай тасымалдау</v>
          </cell>
          <cell r="O72" t="str">
            <v>миллион тонна CO2-балама./1000 тонна көмірсутектер</v>
          </cell>
        </row>
        <row r="73">
          <cell r="A73" t="str">
            <v>1.5.48</v>
          </cell>
          <cell r="B73" t="str">
            <v>Транспортировка газа</v>
          </cell>
          <cell r="C73" t="str">
            <v>млн т CO2-экв./ млрд м3</v>
          </cell>
          <cell r="H73" t="str">
            <v>Gas transportation</v>
          </cell>
          <cell r="I73" t="str">
            <v>million tons of CO2-eq./1000 tons of CHC</v>
          </cell>
          <cell r="N73" t="str">
            <v>Газ тасымалдау</v>
          </cell>
          <cell r="O73" t="str">
            <v>млн тонна CO2-балама/ млрд м3</v>
          </cell>
        </row>
        <row r="74">
          <cell r="A74" t="str">
            <v>1.5.49</v>
          </cell>
          <cell r="B74" t="str">
            <v>Разведка и добыча урана</v>
          </cell>
          <cell r="C74" t="str">
            <v>млн т CO2-экв./т U</v>
          </cell>
          <cell r="H74" t="str">
            <v>Uranium exploration and production</v>
          </cell>
          <cell r="I74" t="str">
            <v>million tons of CO2-eq./1000 tons of CHC</v>
          </cell>
          <cell r="N74" t="str">
            <v>Уран барлау және өндіру</v>
          </cell>
          <cell r="O74" t="str">
            <v>млн тонна CO2-балама /т. U</v>
          </cell>
        </row>
        <row r="75">
          <cell r="A75" t="str">
            <v>1.5.50</v>
          </cell>
          <cell r="B75" t="str">
            <v xml:space="preserve">Производство электроэнергии </v>
          </cell>
          <cell r="C75" t="str">
            <v>млн т CO2/млрд кВт*ч</v>
          </cell>
          <cell r="H75" t="str">
            <v xml:space="preserve"> Electricity generation</v>
          </cell>
          <cell r="I75" t="str">
            <v>million tons CO2/ billion kWh</v>
          </cell>
          <cell r="N75" t="str">
            <v>Электр энергиясын өндіру</v>
          </cell>
          <cell r="O75" t="str">
            <v>тонна СО2/млрд кВт/сағ</v>
          </cell>
        </row>
        <row r="76">
          <cell r="A76" t="str">
            <v>1.5.51</v>
          </cell>
          <cell r="B76" t="str">
            <v xml:space="preserve">Производство теплоэнергии </v>
          </cell>
          <cell r="C76" t="str">
            <v>т CO2-экв./Гкал</v>
          </cell>
          <cell r="H76" t="str">
            <v>Heat/energy generation</v>
          </cell>
          <cell r="I76" t="str">
            <v>million tons CO2-eq./Gcal</v>
          </cell>
          <cell r="N76" t="str">
            <v>Жылу өндірісі</v>
          </cell>
          <cell r="O76" t="str">
            <v>tCO2-балама./Гкал</v>
          </cell>
        </row>
        <row r="77">
          <cell r="A77" t="str">
            <v>1.5.52</v>
          </cell>
          <cell r="B77" t="str">
            <v xml:space="preserve">Железнодорожные перевозки </v>
          </cell>
          <cell r="C77" t="str">
            <v>грамм СО2-экв /ткм</v>
          </cell>
          <cell r="H77" t="str">
            <v xml:space="preserve">Railway transportation </v>
          </cell>
          <cell r="I77" t="str">
            <v>million tons CO2-eq./Gcal</v>
          </cell>
          <cell r="N77" t="str">
            <v>Темір жол көлігі</v>
          </cell>
          <cell r="O77" t="str">
            <v>грамм CO2-балама /ткм</v>
          </cell>
        </row>
        <row r="78">
          <cell r="A78" t="str">
            <v>1.5.53</v>
          </cell>
          <cell r="B78" t="str">
            <v xml:space="preserve">Добыча угля </v>
          </cell>
          <cell r="C78" t="str">
            <v>млн т CO2-экв./млн тонн</v>
          </cell>
          <cell r="H78" t="str">
            <v>Coal mining</v>
          </cell>
          <cell r="I78" t="str">
            <v>million tons CO2-eq/million tons</v>
          </cell>
          <cell r="N78" t="str">
            <v>Көмір өндіру</v>
          </cell>
          <cell r="O78" t="str">
            <v>миллион тонна CO2-балама./млн тонна</v>
          </cell>
        </row>
        <row r="79">
          <cell r="A79" t="str">
            <v>1.5.54</v>
          </cell>
          <cell r="B79" t="str">
            <v>Металлургические проекты (только для Тау-Кен Алтын, Tau-Ken Temir на простое)</v>
          </cell>
          <cell r="C79" t="str">
            <v>млн т CO2-экв./млн тонн</v>
          </cell>
          <cell r="H79" t="str">
            <v xml:space="preserve">Metallurgical projects (only for Tau-Ken Altyn, Tau-Ken Temir on idle), </v>
          </cell>
          <cell r="I79" t="str">
            <v>million tons CO2-eq/million tons</v>
          </cell>
          <cell r="N79" t="str">
            <v>Металлургиялық жобалар (тек «Тау-Кен Алтын», «Тау-Кен Темір» үшін тоқтап тұру үшін)</v>
          </cell>
          <cell r="O79" t="str">
            <v>миллион тонна CO2-балама./млн тонна</v>
          </cell>
        </row>
        <row r="80">
          <cell r="A80" t="str">
            <v>1.5.55</v>
          </cell>
          <cell r="B80" t="str">
            <v>Удельные выбросы парниковых газов на производственные показатели (Scope 2)</v>
          </cell>
          <cell r="H80" t="str">
            <v>Specific greenhouse gas emissions per production performance (Scope 2)</v>
          </cell>
          <cell r="N80" t="str">
            <v>Өндіріс көрсеткіштері бойынша парниктік газдардың үлестік шығарындылары (2-қамту)</v>
          </cell>
        </row>
        <row r="81">
          <cell r="A81" t="str">
            <v>1.5.56</v>
          </cell>
          <cell r="B81" t="str">
            <v>Разведка и добыча нефти и газа</v>
          </cell>
          <cell r="C81" t="str">
            <v>млн т CO2-экв./1000 т УВС</v>
          </cell>
          <cell r="H81" t="str">
            <v>Oil and gas exploration and production</v>
          </cell>
          <cell r="I81" t="str">
            <v>million tons of CO2-eq./1000 tons of CHC</v>
          </cell>
          <cell r="N81" t="str">
            <v>Мұнай мен газды барлау және өндіру</v>
          </cell>
          <cell r="O81" t="str">
            <v>миллион тонна СО2 /1000 тонна көмірсутектер</v>
          </cell>
        </row>
        <row r="82">
          <cell r="A82" t="str">
            <v>1.5.57</v>
          </cell>
          <cell r="B82" t="str">
            <v xml:space="preserve">Переработка нефти и газа </v>
          </cell>
          <cell r="C82" t="str">
            <v>млн т CO2-экв./1000 т УВС</v>
          </cell>
          <cell r="H82" t="str">
            <v>Oil and gas refining</v>
          </cell>
          <cell r="I82" t="str">
            <v>million tons of CO2-eq./1000 tons of CHC</v>
          </cell>
          <cell r="N82" t="str">
            <v>Мұнай өңдеу</v>
          </cell>
          <cell r="O82" t="str">
            <v>миллион тонна СО2 /1000 тонна көмірсутектер</v>
          </cell>
        </row>
        <row r="83">
          <cell r="A83" t="str">
            <v>1.5.58</v>
          </cell>
          <cell r="B83" t="str">
            <v xml:space="preserve">Транспортировка нефти </v>
          </cell>
          <cell r="C83" t="str">
            <v>млн т CO2-экв./1000 т УВС</v>
          </cell>
          <cell r="H83" t="str">
            <v>Oil transportation</v>
          </cell>
          <cell r="I83" t="str">
            <v>million tons of CO2-eq./1000 tons of CHC</v>
          </cell>
          <cell r="N83" t="str">
            <v>Мұнай тасымалдау</v>
          </cell>
          <cell r="O83" t="str">
            <v>миллион тонна СО2 /1000 тонна көмірсутектер</v>
          </cell>
        </row>
        <row r="84">
          <cell r="A84" t="str">
            <v>1.5.59</v>
          </cell>
          <cell r="B84" t="str">
            <v>Транспортировка газа</v>
          </cell>
          <cell r="C84" t="str">
            <v>млн т CO2-экв./ млрд м3</v>
          </cell>
          <cell r="H84" t="str">
            <v>Gas transportation</v>
          </cell>
          <cell r="I84" t="str">
            <v>million tons of CO2-eq./1000 tons of CHC</v>
          </cell>
          <cell r="N84" t="str">
            <v>Газ тасымалдау</v>
          </cell>
          <cell r="O84" t="str">
            <v>миллион тонна СО2/млрд м3</v>
          </cell>
        </row>
        <row r="85">
          <cell r="A85" t="str">
            <v>1.5.60</v>
          </cell>
          <cell r="B85" t="str">
            <v>Разведка и добыча урана</v>
          </cell>
          <cell r="C85" t="str">
            <v>млн т CO2-экв./т U</v>
          </cell>
          <cell r="H85" t="str">
            <v>Uranium exploration and production</v>
          </cell>
          <cell r="I85" t="str">
            <v>million tons of CO2-eq./1000 tons of CHC</v>
          </cell>
          <cell r="N85" t="str">
            <v>Уран барлау және өндіру</v>
          </cell>
          <cell r="O85" t="str">
            <v>млн тСО2/т U</v>
          </cell>
        </row>
        <row r="86">
          <cell r="A86" t="str">
            <v>1.5.61</v>
          </cell>
          <cell r="B86" t="str">
            <v xml:space="preserve">Железнодорожные перевозки </v>
          </cell>
          <cell r="C86" t="str">
            <v>грамм СО2-экв /ткм</v>
          </cell>
          <cell r="H86" t="str">
            <v xml:space="preserve">Railway transportation </v>
          </cell>
          <cell r="I86" t="str">
            <v>million tons CO2-eq./Gcal</v>
          </cell>
          <cell r="N86" t="str">
            <v>Темір жол көлігі</v>
          </cell>
          <cell r="O86" t="str">
            <v>грамм CO2/ткм</v>
          </cell>
        </row>
        <row r="87">
          <cell r="A87" t="str">
            <v>1.5.62</v>
          </cell>
          <cell r="B87" t="str">
            <v xml:space="preserve">Добыча угля </v>
          </cell>
          <cell r="C87" t="str">
            <v>млн т CO2-экв./млн тонн</v>
          </cell>
          <cell r="H87" t="str">
            <v>Coal mining</v>
          </cell>
          <cell r="I87" t="str">
            <v>million tons CO2-eq/million tons</v>
          </cell>
          <cell r="N87" t="str">
            <v>Көмір өндіру</v>
          </cell>
          <cell r="O87" t="str">
            <v>миллион тонна СО2/млн тонна</v>
          </cell>
        </row>
        <row r="88">
          <cell r="A88" t="str">
            <v>1.5.63</v>
          </cell>
          <cell r="B88" t="str">
            <v>Металлургические проекты (только для Тау-Кен Алтын, Tau-Ken Temir на простое)</v>
          </cell>
          <cell r="C88" t="str">
            <v>млн т CO2-экв./млн тонн</v>
          </cell>
          <cell r="H88" t="str">
            <v xml:space="preserve">Metallurgical projects (only for Tau-Ken Altyn, Tau-Ken Temir on idle), </v>
          </cell>
          <cell r="I88" t="str">
            <v>million tons CO2-eq/million tons</v>
          </cell>
          <cell r="N88" t="str">
            <v>Металлургиялық жобалар (тек «Тау-Кен Алтын», «Тау-Кен Темір» үшін тоқтап тұру үшін)</v>
          </cell>
          <cell r="O88" t="str">
            <v>миллион тонна СО2/млн тонна</v>
          </cell>
        </row>
        <row r="89">
          <cell r="A89" t="str">
            <v>1.5.64</v>
          </cell>
          <cell r="B89" t="str">
            <v>Удельные выбросы парниковых газов на выручку</v>
          </cell>
          <cell r="H89" t="str">
            <v>Specific greenhouse gas emissions per revenue</v>
          </cell>
          <cell r="N89" t="str">
            <v>Табысқа шаққандағы парниктік газдардың үлестік шығарындылары</v>
          </cell>
        </row>
        <row r="90">
          <cell r="A90" t="str">
            <v>1.5.65</v>
          </cell>
          <cell r="B90" t="str">
            <v xml:space="preserve">Общий объем прямых выбросов (Scope 1) парниковых газов </v>
          </cell>
          <cell r="C90" t="str">
            <v>млн т СО2-экв</v>
          </cell>
          <cell r="H90" t="str">
            <v>Total direct emissions (Scope 1) of greenhouse gases</v>
          </cell>
          <cell r="I90" t="str">
            <v>million tons CO2-eq</v>
          </cell>
          <cell r="N90" t="str">
            <v>Парниктік газдардың жалпы тікелей шығарындылары (1-ші қамту).</v>
          </cell>
          <cell r="O90" t="str">
            <v>миллион тонна CO2-балама</v>
          </cell>
        </row>
        <row r="91">
          <cell r="A91" t="str">
            <v>1.5.66</v>
          </cell>
          <cell r="B91" t="str">
            <v xml:space="preserve">Общий объем косвенных выбросов (Scope 2) парниковых газов </v>
          </cell>
          <cell r="C91" t="str">
            <v>млн т СО2-экв</v>
          </cell>
          <cell r="H91" t="str">
            <v>Total indirect emissions (Scope 2) of greenhouse gases</v>
          </cell>
          <cell r="I91" t="str">
            <v>million tons CO2-eq</v>
          </cell>
          <cell r="N91" t="str">
            <v>Парниктік газдардың жалпы жанама шығарындылары (2-қамту).</v>
          </cell>
          <cell r="O91" t="str">
            <v>миллион тонна CO2-балама</v>
          </cell>
        </row>
        <row r="92">
          <cell r="A92" t="str">
            <v>1.5.67</v>
          </cell>
          <cell r="B92" t="str">
            <v>Сумма выручки</v>
          </cell>
          <cell r="C92" t="str">
            <v>млн тенге</v>
          </cell>
          <cell r="H92" t="str">
            <v>Amount of revenue</v>
          </cell>
          <cell r="I92" t="str">
            <v>KZT million</v>
          </cell>
          <cell r="N92" t="str">
            <v>Кіріс сомасы</v>
          </cell>
          <cell r="O92" t="str">
            <v>миллион теңге</v>
          </cell>
        </row>
        <row r="93">
          <cell r="A93" t="str">
            <v>1.5.68</v>
          </cell>
          <cell r="B93" t="str">
            <v>Удельное потребление по Scope 1</v>
          </cell>
          <cell r="C93" t="str">
            <v>млн т СО2-экв/млн тенге</v>
          </cell>
          <cell r="H93" t="str">
            <v>Specific consumption by Scope 1</v>
          </cell>
          <cell r="I93" t="str">
            <v>million tons of CO2-eq / KZT million</v>
          </cell>
          <cell r="N93" t="str">
            <v>1-ші қамтуға сәйкес үлестік тұтыну</v>
          </cell>
          <cell r="O93" t="str">
            <v>млн тонна СО2-балама /млн теңге</v>
          </cell>
        </row>
        <row r="94">
          <cell r="A94" t="str">
            <v>1.5.69</v>
          </cell>
          <cell r="B94" t="str">
            <v>Удельное потребление по Scope 2</v>
          </cell>
          <cell r="C94" t="str">
            <v>млн т СО2-экв/млн тенге</v>
          </cell>
          <cell r="H94" t="str">
            <v>Specific consumption by Scope 2</v>
          </cell>
          <cell r="I94" t="str">
            <v>million tons of CO2-eq / KZT million</v>
          </cell>
          <cell r="N94" t="str">
            <v>2-ші қамтуға сәйкес үлестік тұтыну</v>
          </cell>
          <cell r="O94" t="str">
            <v>миллион тонна СО2 /млн теңге</v>
          </cell>
        </row>
        <row r="95">
          <cell r="A95" t="str">
            <v>1.5.70</v>
          </cell>
          <cell r="B95" t="str">
            <v>GRI 305-5</v>
          </cell>
          <cell r="C95" t="str">
            <v>Единица измерения</v>
          </cell>
          <cell r="H95" t="str">
            <v>GRI 305-5</v>
          </cell>
          <cell r="I95" t="str">
            <v>Unit of measure</v>
          </cell>
          <cell r="N95" t="str">
            <v>GRI 305-5</v>
          </cell>
          <cell r="O95" t="str">
            <v>Өлшем бірлігі</v>
          </cell>
        </row>
        <row r="96">
          <cell r="A96" t="str">
            <v>1.5.71</v>
          </cell>
          <cell r="B96" t="str">
            <v xml:space="preserve">Сокращение выбросов парниковых газов в результате мероприятий, направленных на снижение выбросов парниковых газов </v>
          </cell>
          <cell r="C96" t="str">
            <v>тыс. т СО2-экв</v>
          </cell>
          <cell r="H96" t="str">
            <v>Greenhouse gas emissions reduced as a direct result of reduction initiatives</v>
          </cell>
          <cell r="I96" t="str">
            <v>thousand tons CO2-eq</v>
          </cell>
          <cell r="N96" t="str">
            <v>Парниктік газдардың шығарындыларын азайтуға бағытталған шаралар нәтижесіндегі парниктік газдар шығарындыларын қысқартылуы</v>
          </cell>
          <cell r="O96" t="str">
            <v>мың тонна СО2-балама</v>
          </cell>
        </row>
        <row r="97">
          <cell r="A97" t="str">
            <v>1.5.72</v>
          </cell>
          <cell r="B97" t="str">
            <v>Снижение выбросов Охвата 1 (прямые)</v>
          </cell>
          <cell r="C97" t="str">
            <v>тыс. т СО2-экв</v>
          </cell>
          <cell r="H97" t="str">
            <v>Scope 1 emission reductions (direct)</v>
          </cell>
          <cell r="I97" t="str">
            <v>thousand tons CO2-eq</v>
          </cell>
          <cell r="N97" t="str">
            <v>1-Қамту шығарындыларын төмендету (тікелей)</v>
          </cell>
          <cell r="O97" t="str">
            <v>мың тонна СО2-балама</v>
          </cell>
        </row>
        <row r="98">
          <cell r="A98" t="str">
            <v>1.5.73</v>
          </cell>
          <cell r="B98" t="str">
            <v>Снижение выбросов Охвата 2 (косвенные)</v>
          </cell>
          <cell r="C98" t="str">
            <v>тыс. т СО2-экв</v>
          </cell>
          <cell r="H98" t="str">
            <v>Scope 2 emission reductions (indirect)</v>
          </cell>
          <cell r="I98" t="str">
            <v>thousand tons CO2-eq</v>
          </cell>
          <cell r="N98" t="str">
            <v>2-Қамту шығарындыларын төмендету (жанама)</v>
          </cell>
          <cell r="O98" t="str">
            <v>мың тонна СО2-балама</v>
          </cell>
        </row>
        <row r="99">
          <cell r="A99" t="str">
            <v>1.5.74</v>
          </cell>
          <cell r="B99" t="str">
            <v>GRI 305-7, SASB</v>
          </cell>
          <cell r="C99" t="str">
            <v>Единица измерения</v>
          </cell>
          <cell r="H99" t="str">
            <v>GRI 305-7, SASB</v>
          </cell>
          <cell r="I99" t="str">
            <v>Unit of measure</v>
          </cell>
          <cell r="N99" t="str">
            <v>GRI 305-7, SASB</v>
          </cell>
          <cell r="O99" t="str">
            <v>Өлшем бірлігі</v>
          </cell>
        </row>
        <row r="100">
          <cell r="A100" t="str">
            <v>1.5.75</v>
          </cell>
          <cell r="B100" t="str">
            <v>Объем выбросов загрязняющих веществ в атмосферу</v>
          </cell>
          <cell r="C100" t="str">
            <v>тонн</v>
          </cell>
          <cell r="H100" t="str">
            <v>Volume of pollutant emissions into the atmosphere</v>
          </cell>
          <cell r="I100" t="str">
            <v>ton</v>
          </cell>
          <cell r="N100" t="str">
            <v>Атмосфераға ластаушы заттардың шығарындыларының көлемі [1]GRI 305-7</v>
          </cell>
          <cell r="O100" t="str">
            <v>тонна</v>
          </cell>
        </row>
        <row r="101">
          <cell r="A101" t="str">
            <v>1.5.76</v>
          </cell>
          <cell r="B101" t="str">
            <v>Оксиды азота (NOХ)</v>
          </cell>
          <cell r="C101" t="str">
            <v>тонн</v>
          </cell>
          <cell r="H101" t="str">
            <v>Nitrogen oxides (in terms of NOx)</v>
          </cell>
          <cell r="I101" t="str">
            <v>ton</v>
          </cell>
          <cell r="N101" t="str">
            <v>Азот оксидтері (NOx)</v>
          </cell>
          <cell r="O101" t="str">
            <v>тонна</v>
          </cell>
        </row>
        <row r="102">
          <cell r="A102" t="str">
            <v>1.5.77</v>
          </cell>
          <cell r="B102" t="str">
            <v>Диоксид серы (SOX)</v>
          </cell>
          <cell r="C102" t="str">
            <v>тонн</v>
          </cell>
          <cell r="H102" t="str">
            <v>Sulfur Dioxide (SOx)</v>
          </cell>
          <cell r="I102" t="str">
            <v>ton</v>
          </cell>
          <cell r="N102" t="str">
            <v>Күкірт диоксиді (SOx)</v>
          </cell>
          <cell r="O102" t="str">
            <v>тонна</v>
          </cell>
        </row>
        <row r="103">
          <cell r="A103" t="str">
            <v>1.5.78</v>
          </cell>
          <cell r="B103" t="str">
            <v>Летучие органические соединения (ЛОС)</v>
          </cell>
          <cell r="C103" t="str">
            <v>тонн</v>
          </cell>
          <cell r="H103" t="str">
            <v xml:space="preserve"> Particulate matter (PM)</v>
          </cell>
          <cell r="I103" t="str">
            <v>ton</v>
          </cell>
          <cell r="N103" t="str">
            <v>Ұшпа органикалық қосылыстар (VOCs)</v>
          </cell>
          <cell r="O103" t="str">
            <v>тонна</v>
          </cell>
        </row>
        <row r="104">
          <cell r="A104" t="str">
            <v>1.5.79</v>
          </cell>
          <cell r="B104" t="str">
            <v>Оксид углерода (СО)</v>
          </cell>
          <cell r="C104" t="str">
            <v>тонн</v>
          </cell>
          <cell r="H104" t="str">
            <v>Carbon oxide (CO)</v>
          </cell>
          <cell r="I104" t="str">
            <v>ton</v>
          </cell>
          <cell r="N104" t="str">
            <v>Көміртек тотығы (СО)</v>
          </cell>
          <cell r="O104" t="str">
            <v>тонна</v>
          </cell>
        </row>
        <row r="105">
          <cell r="A105" t="str">
            <v>1.5.80</v>
          </cell>
          <cell r="B105" t="str">
            <v>Твердые частицы (РМ)</v>
          </cell>
          <cell r="C105" t="str">
            <v>тонн</v>
          </cell>
          <cell r="H105" t="str">
            <v>Volatile organic compounds (VOCs)</v>
          </cell>
          <cell r="I105" t="str">
            <v>ton</v>
          </cell>
          <cell r="N105" t="str">
            <v>Бөлшекті заттар (PM)</v>
          </cell>
          <cell r="O105" t="str">
            <v>тонна</v>
          </cell>
        </row>
        <row r="106">
          <cell r="A106" t="str">
            <v>1.5.81</v>
          </cell>
          <cell r="B106" t="str">
            <v>Прочие</v>
          </cell>
          <cell r="C106" t="str">
            <v>тонн</v>
          </cell>
          <cell r="H106" t="str">
            <v>Other</v>
          </cell>
          <cell r="I106" t="str">
            <v>ton</v>
          </cell>
          <cell r="N106" t="str">
            <v>Басқалар</v>
          </cell>
          <cell r="O106" t="str">
            <v>тонна</v>
          </cell>
        </row>
        <row r="108">
          <cell r="A108" t="str">
            <v>1.6.1</v>
          </cell>
          <cell r="B108" t="str">
            <v>Водные ресурсы</v>
          </cell>
          <cell r="H108" t="str">
            <v>Water resources</v>
          </cell>
          <cell r="N108" t="str">
            <v>Су ресурстары</v>
          </cell>
        </row>
        <row r="109">
          <cell r="A109" t="str">
            <v>1.6.2</v>
          </cell>
          <cell r="B109" t="str">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ell>
          <cell r="H109" t="str">
            <v>We recognize the importance of responsible management and conservation of water resources and strive to minimize water risks and impacts. According to the World Resources Institute's forecast, Kazakhstan is among the countries with medium to high levels of water scarcity (20-40%), and by 2040 will be among the countries with extremely high or high levels of water scarcity. We are implementing measures to improve water use efficiency and reduce water consumption.</v>
          </cell>
          <cell r="N109" t="str">
            <v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v>
          </cell>
        </row>
        <row r="110">
          <cell r="A110" t="str">
            <v>1.6.3</v>
          </cell>
          <cell r="B110" t="str">
            <v>GRI 303-3</v>
          </cell>
          <cell r="C110" t="str">
            <v>Единица измерения</v>
          </cell>
          <cell r="H110" t="str">
            <v>GRI 303-3</v>
          </cell>
          <cell r="I110" t="str">
            <v>Unit of measure</v>
          </cell>
          <cell r="N110" t="str">
            <v>GRI 303-3</v>
          </cell>
          <cell r="O110" t="str">
            <v>Өлшем бірлігі</v>
          </cell>
        </row>
        <row r="111">
          <cell r="A111" t="str">
            <v>1.6.4</v>
          </cell>
          <cell r="B111" t="str">
            <v>Общий водозабор</v>
          </cell>
          <cell r="C111" t="str">
            <v>Мл</v>
          </cell>
          <cell r="H111" t="str">
            <v>Water withdrawal</v>
          </cell>
          <cell r="I111" t="str">
            <v>Ml</v>
          </cell>
          <cell r="N111" t="str">
            <v>Жалпы су алу</v>
          </cell>
          <cell r="O111" t="str">
            <v>Мл</v>
          </cell>
        </row>
        <row r="112">
          <cell r="A112" t="str">
            <v>1.6.5</v>
          </cell>
          <cell r="B112" t="str">
            <v>по типу источника:</v>
          </cell>
          <cell r="H112" t="str">
            <v>by source type:</v>
          </cell>
          <cell r="N112" t="str">
            <v>Дереккөз түрі бойынша:</v>
          </cell>
        </row>
        <row r="113">
          <cell r="A113" t="str">
            <v>1.6.6</v>
          </cell>
          <cell r="B113" t="str">
            <v>поверхностные водные объекты</v>
          </cell>
          <cell r="C113" t="str">
            <v>Мл</v>
          </cell>
          <cell r="H113" t="str">
            <v xml:space="preserve">Surface water </v>
          </cell>
          <cell r="I113" t="str">
            <v>Ml</v>
          </cell>
          <cell r="N113" t="str">
            <v>Жер үсті су объектілері</v>
          </cell>
          <cell r="O113" t="str">
            <v>Мл</v>
          </cell>
        </row>
        <row r="114">
          <cell r="A114" t="str">
            <v>1.6.7</v>
          </cell>
          <cell r="B114" t="str">
            <v>подземные водные объекты</v>
          </cell>
          <cell r="C114" t="str">
            <v>Мл</v>
          </cell>
          <cell r="H114" t="str">
            <v>Groundwater</v>
          </cell>
          <cell r="I114" t="str">
            <v>Ml</v>
          </cell>
          <cell r="N114" t="str">
            <v>Жер асты су объектілері</v>
          </cell>
          <cell r="O114" t="str">
            <v>Мл</v>
          </cell>
        </row>
        <row r="115">
          <cell r="A115" t="str">
            <v>1.6.8</v>
          </cell>
          <cell r="B115" t="str">
            <v>городские системы водоснабжения</v>
          </cell>
          <cell r="C115" t="str">
            <v>Мл</v>
          </cell>
          <cell r="H115" t="str">
            <v>Municipal water supply systems</v>
          </cell>
          <cell r="I115" t="str">
            <v>Ml</v>
          </cell>
          <cell r="N115" t="str">
            <v>Қалалық сумен жабдықтау жүйелері</v>
          </cell>
          <cell r="O115" t="str">
            <v>Мл</v>
          </cell>
        </row>
        <row r="116">
          <cell r="A116" t="str">
            <v>1.6.9</v>
          </cell>
          <cell r="B116" t="str">
            <v>попутно-пластовые воды</v>
          </cell>
          <cell r="C116" t="str">
            <v>Мл</v>
          </cell>
          <cell r="H116" t="str">
            <v>Produced water</v>
          </cell>
          <cell r="I116" t="str">
            <v>Ml</v>
          </cell>
          <cell r="N116" t="str">
            <v>Өндірілген су</v>
          </cell>
          <cell r="O116" t="str">
            <v>Мл</v>
          </cell>
        </row>
        <row r="117">
          <cell r="A117" t="str">
            <v>1.6.10</v>
          </cell>
          <cell r="B117" t="str">
            <v>воды сторонних организаций</v>
          </cell>
          <cell r="C117" t="str">
            <v>Мл</v>
          </cell>
          <cell r="H117" t="str">
            <v>Third-party water</v>
          </cell>
          <cell r="I117" t="str">
            <v>Ml</v>
          </cell>
          <cell r="N117" t="str">
            <v>Үшінші тарап суы</v>
          </cell>
          <cell r="O117" t="str">
            <v>Мл</v>
          </cell>
        </row>
        <row r="118">
          <cell r="A118" t="str">
            <v>1.6.11</v>
          </cell>
          <cell r="B118" t="str">
            <v>другие системы водоснабжения</v>
          </cell>
          <cell r="C118" t="str">
            <v>Мл</v>
          </cell>
          <cell r="H118" t="str">
            <v>Other water supply systems</v>
          </cell>
          <cell r="I118" t="str">
            <v>Ml</v>
          </cell>
          <cell r="N118" t="str">
            <v>Басқа сумен жабдықтау жүйелері</v>
          </cell>
          <cell r="O118" t="str">
            <v>Мл</v>
          </cell>
        </row>
        <row r="119">
          <cell r="A119" t="str">
            <v>1.6.12</v>
          </cell>
          <cell r="B119" t="str">
            <v>по типу деятельности:</v>
          </cell>
          <cell r="H119" t="str">
            <v>by type of activity:</v>
          </cell>
          <cell r="N119" t="str">
            <v>Қызмет түрі бойынша:</v>
          </cell>
        </row>
        <row r="120">
          <cell r="A120" t="str">
            <v>1.6.13</v>
          </cell>
          <cell r="B120" t="str">
            <v>Нужды производственных компаний Фонда*</v>
          </cell>
          <cell r="C120" t="str">
            <v>Мл</v>
          </cell>
          <cell r="H120" t="str">
            <v>Needs of the Fund's manufacturing companies*</v>
          </cell>
          <cell r="I120" t="str">
            <v>Ml</v>
          </cell>
          <cell r="N120" t="str">
            <v>Қордың өндірістік компанияларының қажеттіліктер*</v>
          </cell>
          <cell r="O120" t="str">
            <v>Мл</v>
          </cell>
        </row>
        <row r="121">
          <cell r="A121" t="str">
            <v>1.6.14</v>
          </cell>
          <cell r="B121" t="str">
            <v>Приведения в действие гидрогенераторов ГЭС</v>
          </cell>
          <cell r="C121" t="str">
            <v>Мл</v>
          </cell>
          <cell r="H121" t="str">
            <v>Powering hydroelectric generators of HPPs</v>
          </cell>
          <cell r="I121" t="str">
            <v>Ml</v>
          </cell>
          <cell r="N121" t="str">
            <v>Су электр генераторларын іске қосу</v>
          </cell>
          <cell r="O121" t="str">
            <v>Мл</v>
          </cell>
        </row>
        <row r="122">
          <cell r="A122" t="str">
            <v>1.6.15</v>
          </cell>
          <cell r="B122" t="str">
            <v>Поддержание пластового давления</v>
          </cell>
          <cell r="C122" t="str">
            <v>Мл</v>
          </cell>
          <cell r="H122" t="str">
            <v>Reservoir pressure maintenance</v>
          </cell>
          <cell r="I122" t="str">
            <v>Ml</v>
          </cell>
          <cell r="N122" t="str">
            <v>Қабат қысымын ұстап тұру</v>
          </cell>
          <cell r="O122" t="str">
            <v>Мл</v>
          </cell>
        </row>
        <row r="123">
          <cell r="A123" t="str">
            <v>1.6.16</v>
          </cell>
          <cell r="B123" t="str">
            <v>по типу минерализации:</v>
          </cell>
          <cell r="H123" t="str">
            <v>by type of mineralization:</v>
          </cell>
          <cell r="N123" t="str">
            <v>Минералдану түрі бойынша:</v>
          </cell>
        </row>
        <row r="124">
          <cell r="A124" t="str">
            <v>1.6.17</v>
          </cell>
          <cell r="B124" t="str">
            <v>пресная вода</v>
          </cell>
          <cell r="C124" t="str">
            <v>Мл</v>
          </cell>
          <cell r="H124" t="str">
            <v>Fresh water</v>
          </cell>
          <cell r="I124" t="str">
            <v>Ml</v>
          </cell>
          <cell r="N124" t="str">
            <v>Тұщы су</v>
          </cell>
          <cell r="O124" t="str">
            <v>Мл</v>
          </cell>
        </row>
        <row r="125">
          <cell r="A125" t="str">
            <v>1.6.18</v>
          </cell>
          <cell r="B125" t="str">
            <v>другая вода</v>
          </cell>
          <cell r="C125" t="str">
            <v>Мл</v>
          </cell>
          <cell r="H125" t="str">
            <v>Other water</v>
          </cell>
          <cell r="I125" t="str">
            <v>Ml</v>
          </cell>
          <cell r="N125" t="str">
            <v>Басқа су</v>
          </cell>
          <cell r="O125" t="str">
            <v>Мл</v>
          </cell>
        </row>
        <row r="126">
          <cell r="A126" t="str">
            <v>1.6.19</v>
          </cell>
          <cell r="B126" t="str">
            <v>* Водозабор без учета ГЭС</v>
          </cell>
          <cell r="H126" t="str">
            <v>* Excluding water required to power HPP hydroelectric generators.</v>
          </cell>
          <cell r="N126" t="str">
            <v>*Су электр станцияларының гидрогенераторларын жүргізуге қажетті суды есепке алмай.</v>
          </cell>
        </row>
        <row r="127">
          <cell r="A127" t="str">
            <v>1.6.20</v>
          </cell>
          <cell r="C127" t="str">
            <v>Единица измерения</v>
          </cell>
          <cell r="I127" t="str">
            <v>Unit of measure</v>
          </cell>
          <cell r="O127" t="str">
            <v>Өлшем бірлігі</v>
          </cell>
        </row>
        <row r="128">
          <cell r="A128" t="str">
            <v>1.6.21</v>
          </cell>
          <cell r="B128" t="str">
            <v xml:space="preserve">Водозабор в регионах с дефицитом* воды </v>
          </cell>
          <cell r="C128" t="str">
            <v>Мл</v>
          </cell>
          <cell r="H128" t="str">
            <v>Water withdrawal in regions with water scarcity*</v>
          </cell>
          <cell r="I128" t="str">
            <v>Ml</v>
          </cell>
          <cell r="N128" t="str">
            <v>Су тапшылығы бар аймақтардағы суды алу*</v>
          </cell>
          <cell r="O128" t="str">
            <v>Мл</v>
          </cell>
        </row>
        <row r="129">
          <cell r="A129" t="str">
            <v>1.6.22</v>
          </cell>
          <cell r="B129" t="str">
            <v>по типу источника:</v>
          </cell>
          <cell r="H129" t="str">
            <v>by type of source:</v>
          </cell>
          <cell r="N129" t="str">
            <v>Дереккөз түрі бойынша:</v>
          </cell>
        </row>
        <row r="130">
          <cell r="A130" t="str">
            <v>1.6.23</v>
          </cell>
          <cell r="B130" t="str">
            <v>поверхностные водные объекты</v>
          </cell>
          <cell r="C130" t="str">
            <v>Мл</v>
          </cell>
          <cell r="H130" t="str">
            <v>surface sources</v>
          </cell>
          <cell r="I130" t="str">
            <v>Ml</v>
          </cell>
          <cell r="N130" t="str">
            <v>Жер үсті су объектілері</v>
          </cell>
          <cell r="O130" t="str">
            <v>Мл</v>
          </cell>
        </row>
        <row r="131">
          <cell r="A131" t="str">
            <v>1.6.24</v>
          </cell>
          <cell r="B131" t="str">
            <v>подземные водные объекты</v>
          </cell>
          <cell r="C131" t="str">
            <v>Мл</v>
          </cell>
          <cell r="H131" t="str">
            <v>underground sources</v>
          </cell>
          <cell r="I131" t="str">
            <v>Ml</v>
          </cell>
          <cell r="N131" t="str">
            <v>Жер асты су объектілері</v>
          </cell>
          <cell r="O131" t="str">
            <v>Мл</v>
          </cell>
        </row>
        <row r="132">
          <cell r="A132" t="str">
            <v>1.6.25</v>
          </cell>
          <cell r="B132" t="str">
            <v>городские системы водоснабжения</v>
          </cell>
          <cell r="C132" t="str">
            <v>Мл</v>
          </cell>
          <cell r="H132" t="str">
            <v>municipal water supply systems</v>
          </cell>
          <cell r="I132" t="str">
            <v>Ml</v>
          </cell>
          <cell r="N132" t="str">
            <v>Қалалық сумен жабдықтау жүйелері</v>
          </cell>
          <cell r="O132" t="str">
            <v>Мл</v>
          </cell>
        </row>
        <row r="133">
          <cell r="A133" t="str">
            <v>1.6.26</v>
          </cell>
          <cell r="B133" t="str">
            <v>воды сторонних организаций</v>
          </cell>
          <cell r="C133" t="str">
            <v>Мл</v>
          </cell>
          <cell r="H133" t="str">
            <v>third-party water</v>
          </cell>
          <cell r="I133" t="str">
            <v>Ml</v>
          </cell>
          <cell r="N133" t="str">
            <v>Үшінші тарап суы</v>
          </cell>
          <cell r="O133" t="str">
            <v>Мл</v>
          </cell>
        </row>
        <row r="134">
          <cell r="A134" t="str">
            <v>1.6.27</v>
          </cell>
          <cell r="B134" t="str">
            <v>другие системы водоснабжения</v>
          </cell>
          <cell r="C134" t="str">
            <v>Мл</v>
          </cell>
          <cell r="H134" t="str">
            <v>other water systems</v>
          </cell>
          <cell r="I134" t="str">
            <v>Ml</v>
          </cell>
          <cell r="N134" t="str">
            <v>Басқа сумен жабдықтау жүйелері</v>
          </cell>
          <cell r="O134" t="str">
            <v>Мл</v>
          </cell>
        </row>
        <row r="135">
          <cell r="A135" t="str">
            <v>1.6.28</v>
          </cell>
          <cell r="B135" t="str">
            <v>по типу минерализации:</v>
          </cell>
          <cell r="H135" t="str">
            <v>by type of mineralization:</v>
          </cell>
          <cell r="N135" t="str">
            <v>Минералдану түрі бойынша:</v>
          </cell>
        </row>
        <row r="136">
          <cell r="A136" t="str">
            <v>1.6.29</v>
          </cell>
          <cell r="B136" t="str">
            <v>пресная вода</v>
          </cell>
          <cell r="C136" t="str">
            <v>Мл</v>
          </cell>
          <cell r="H136" t="str">
            <v>Fresh water</v>
          </cell>
          <cell r="I136" t="str">
            <v>Ml</v>
          </cell>
          <cell r="N136" t="str">
            <v>Тұщы су</v>
          </cell>
          <cell r="O136" t="str">
            <v>Мл</v>
          </cell>
        </row>
        <row r="137">
          <cell r="A137" t="str">
            <v>1.6.30</v>
          </cell>
          <cell r="B137" t="str">
            <v>другая вода</v>
          </cell>
          <cell r="C137" t="str">
            <v>Мл</v>
          </cell>
          <cell r="H137" t="str">
            <v>Other water</v>
          </cell>
          <cell r="I137" t="str">
            <v>Ml</v>
          </cell>
          <cell r="N137" t="str">
            <v>Басқа су</v>
          </cell>
          <cell r="O137" t="str">
            <v>Мл</v>
          </cell>
        </row>
        <row r="138">
          <cell r="A138" t="str">
            <v>1.6.31</v>
          </cell>
          <cell r="B138" t="str">
            <v>* Согласно показателю водного стресса WRI Aqueduct</v>
          </cell>
          <cell r="H138" t="str">
            <v>* According to the WRI Aqueduct water stress indicator.</v>
          </cell>
          <cell r="N138" t="str">
            <v>* Wri Aqueduct су стрессінің көрсеткішіне сәйкес</v>
          </cell>
        </row>
        <row r="139">
          <cell r="A139" t="str">
            <v>1.6.32</v>
          </cell>
          <cell r="B139" t="str">
            <v>GRI 303-4</v>
          </cell>
          <cell r="C139" t="str">
            <v>Единица измерения</v>
          </cell>
          <cell r="H139" t="str">
            <v>GRI 303-4</v>
          </cell>
          <cell r="I139" t="str">
            <v>Unit of measure</v>
          </cell>
          <cell r="N139" t="str">
            <v>GRI 303-4</v>
          </cell>
          <cell r="O139" t="str">
            <v>Өлшем бірлігі</v>
          </cell>
        </row>
        <row r="140">
          <cell r="A140" t="str">
            <v>1.6.33</v>
          </cell>
          <cell r="B140" t="str">
            <v>Общий объем водоотведения</v>
          </cell>
          <cell r="C140" t="str">
            <v>Мл</v>
          </cell>
          <cell r="H140" t="str">
            <v>Total volume of wastewater disposal</v>
          </cell>
          <cell r="I140" t="str">
            <v>Ml</v>
          </cell>
          <cell r="N140" t="str">
            <v>Сарқынды сулардың жалпы көлемі</v>
          </cell>
          <cell r="O140" t="str">
            <v>Мл</v>
          </cell>
        </row>
        <row r="141">
          <cell r="A141" t="str">
            <v>1.6.34</v>
          </cell>
          <cell r="B141" t="str">
            <v>по типу принимающего объекта:</v>
          </cell>
          <cell r="H141" t="str">
            <v>by type of receiving facility:</v>
          </cell>
          <cell r="N141" t="str">
            <v>Қабылдау объектінің түрі бойынша:</v>
          </cell>
        </row>
        <row r="142">
          <cell r="A142" t="str">
            <v>1.6.35</v>
          </cell>
          <cell r="B142" t="str">
            <v>поверхностные водные объекты</v>
          </cell>
          <cell r="C142" t="str">
            <v>Мл</v>
          </cell>
          <cell r="H142" t="str">
            <v>surface water</v>
          </cell>
          <cell r="I142" t="str">
            <v>Ml</v>
          </cell>
          <cell r="N142" t="str">
            <v>Жер үсті су объектілері</v>
          </cell>
          <cell r="O142" t="str">
            <v>Мл</v>
          </cell>
        </row>
        <row r="143">
          <cell r="A143" t="str">
            <v>1.6.36</v>
          </cell>
          <cell r="B143" t="str">
            <v>пласт (для поддержания пластового давления)</v>
          </cell>
          <cell r="C143" t="str">
            <v>Мл</v>
          </cell>
          <cell r="H143" t="str">
            <v>reservoir (to maintain formation pressure)</v>
          </cell>
          <cell r="I143" t="str">
            <v>Ml</v>
          </cell>
          <cell r="N143" t="str">
            <v xml:space="preserve">Резервуар (қабат қысымын ұстап тұру үшін) </v>
          </cell>
          <cell r="O143" t="str">
            <v>Мл</v>
          </cell>
        </row>
        <row r="144">
          <cell r="A144" t="str">
            <v>1.6.37</v>
          </cell>
          <cell r="B144" t="str">
            <v>искусственные водные объекты (пруды-испарители, пруды-накопители и поля фильтрации)</v>
          </cell>
          <cell r="C144" t="str">
            <v>Мл</v>
          </cell>
          <cell r="H144" t="str">
            <v>artificial water bodies (evaporation ponds, storage ponds and filtration fields)</v>
          </cell>
          <cell r="I144" t="str">
            <v>Ml</v>
          </cell>
          <cell r="N144" t="str">
            <v>Жасанды су объектілері (булану тоғандары, қойма тоғандары және сүзу алаңдары)</v>
          </cell>
          <cell r="O144" t="str">
            <v>Мл</v>
          </cell>
        </row>
        <row r="145">
          <cell r="A145" t="str">
            <v>1.6.38</v>
          </cell>
          <cell r="B145" t="str">
            <v>передано другим сторонам для утилизации</v>
          </cell>
          <cell r="C145" t="str">
            <v>Мл</v>
          </cell>
          <cell r="H145" t="str">
            <v xml:space="preserve">transferred to other parties for treatment </v>
          </cell>
          <cell r="I145" t="str">
            <v>Ml</v>
          </cell>
          <cell r="N145" t="str">
            <v>Кәдеге жарату үшін басқа тараптарға беріледі</v>
          </cell>
          <cell r="O145" t="str">
            <v>Мл</v>
          </cell>
        </row>
        <row r="146">
          <cell r="A146" t="str">
            <v>1.6.39</v>
          </cell>
          <cell r="B146" t="str">
            <v>золоотвал</v>
          </cell>
          <cell r="C146" t="str">
            <v>Мл</v>
          </cell>
          <cell r="H146" t="str">
            <v>ash dump</v>
          </cell>
          <cell r="I146" t="str">
            <v>Ml</v>
          </cell>
          <cell r="N146" t="str">
            <v>Күл үйіндісі</v>
          </cell>
          <cell r="O146" t="str">
            <v>Мл</v>
          </cell>
        </row>
        <row r="147">
          <cell r="A147" t="str">
            <v>1.6.40</v>
          </cell>
          <cell r="B147" t="str">
            <v>по типу деятельности:</v>
          </cell>
          <cell r="H147" t="str">
            <v>By type of activity:</v>
          </cell>
          <cell r="N147" t="str">
            <v>Қызмет түрі бойынша:</v>
          </cell>
        </row>
        <row r="148">
          <cell r="A148" t="str">
            <v>1.6.41</v>
          </cell>
          <cell r="B148" t="str">
            <v>Нужды производственных компаний Фонда</v>
          </cell>
          <cell r="C148" t="str">
            <v>Мл</v>
          </cell>
          <cell r="H148" t="str">
            <v>needs of the Fund's manufacturing companies</v>
          </cell>
          <cell r="I148" t="str">
            <v>Ml</v>
          </cell>
          <cell r="N148" t="str">
            <v>Қордың өндірістік компанияларының қажеттіліктері</v>
          </cell>
          <cell r="O148" t="str">
            <v>Мл</v>
          </cell>
        </row>
        <row r="149">
          <cell r="A149" t="str">
            <v>1.6.42</v>
          </cell>
          <cell r="B149" t="str">
            <v>Приведения в действие гидрогенераторов ГЭС</v>
          </cell>
          <cell r="C149" t="str">
            <v>Мл</v>
          </cell>
          <cell r="H149" t="str">
            <v>powering hydroelectric generators of HPPs</v>
          </cell>
          <cell r="I149" t="str">
            <v>Ml</v>
          </cell>
          <cell r="N149" t="str">
            <v>Су электр генераторларын іске қосу</v>
          </cell>
          <cell r="O149" t="str">
            <v>Мл</v>
          </cell>
        </row>
        <row r="150">
          <cell r="A150" t="str">
            <v>1.6.43</v>
          </cell>
          <cell r="B150" t="str">
            <v>Поддержание пластового давления</v>
          </cell>
          <cell r="C150" t="str">
            <v>Мл</v>
          </cell>
          <cell r="H150" t="str">
            <v>reservoir pressure maintenance</v>
          </cell>
          <cell r="I150" t="str">
            <v>Ml</v>
          </cell>
          <cell r="N150" t="str">
            <v>Қабат қысымын ұстап тұру</v>
          </cell>
          <cell r="O150" t="str">
            <v>Мл</v>
          </cell>
        </row>
        <row r="151">
          <cell r="A151" t="str">
            <v>1.6.44</v>
          </cell>
          <cell r="B151" t="str">
            <v>по типу минерализации:</v>
          </cell>
          <cell r="H151" t="str">
            <v>by type of mineralization:</v>
          </cell>
          <cell r="N151" t="str">
            <v>Минералдану түрі бойынша:</v>
          </cell>
        </row>
        <row r="152">
          <cell r="A152" t="str">
            <v>1.6.45</v>
          </cell>
          <cell r="B152" t="str">
            <v>пресная вода</v>
          </cell>
          <cell r="C152" t="str">
            <v>Мл</v>
          </cell>
          <cell r="H152" t="str">
            <v>Fresh water</v>
          </cell>
          <cell r="I152" t="str">
            <v>Ml</v>
          </cell>
          <cell r="N152" t="str">
            <v>Тұщы су</v>
          </cell>
          <cell r="O152" t="str">
            <v>Мл</v>
          </cell>
        </row>
        <row r="153">
          <cell r="A153" t="str">
            <v>1.6.46</v>
          </cell>
          <cell r="B153" t="str">
            <v>другая вода</v>
          </cell>
          <cell r="C153" t="str">
            <v>Мл</v>
          </cell>
          <cell r="H153" t="str">
            <v>Other water</v>
          </cell>
          <cell r="I153" t="str">
            <v>Ml</v>
          </cell>
          <cell r="N153" t="str">
            <v>Басқа су</v>
          </cell>
          <cell r="O153" t="str">
            <v>Мл</v>
          </cell>
        </row>
        <row r="154">
          <cell r="A154" t="str">
            <v>1.6.47</v>
          </cell>
          <cell r="B154" t="str">
            <v>Водоотведение в регионах с дефицитом воды</v>
          </cell>
          <cell r="C154" t="str">
            <v>Мл</v>
          </cell>
          <cell r="H154" t="str">
            <v>Water drainage in regions with water scarcity</v>
          </cell>
          <cell r="I154" t="str">
            <v>Ml</v>
          </cell>
          <cell r="N154" t="str">
            <v>Су тапшылығы бар аймақтардағы су бұру</v>
          </cell>
          <cell r="O154" t="str">
            <v>Мл</v>
          </cell>
        </row>
        <row r="155">
          <cell r="A155" t="str">
            <v>1.6.48</v>
          </cell>
          <cell r="B155" t="str">
            <v>по типу минерализации:</v>
          </cell>
          <cell r="H155" t="str">
            <v>by type of mineralization:</v>
          </cell>
          <cell r="N155" t="str">
            <v>Минералдану түрі бойынша:</v>
          </cell>
        </row>
        <row r="156">
          <cell r="A156" t="str">
            <v>1.6.49</v>
          </cell>
          <cell r="B156" t="str">
            <v>пресная вода</v>
          </cell>
          <cell r="C156" t="str">
            <v>Мл</v>
          </cell>
          <cell r="H156" t="str">
            <v>Fresh water</v>
          </cell>
          <cell r="I156" t="str">
            <v>Ml</v>
          </cell>
          <cell r="N156" t="str">
            <v>Тұщы су</v>
          </cell>
          <cell r="O156" t="str">
            <v>Мл</v>
          </cell>
        </row>
        <row r="157">
          <cell r="A157" t="str">
            <v>1.6.50</v>
          </cell>
          <cell r="B157" t="str">
            <v>другая вода</v>
          </cell>
          <cell r="C157" t="str">
            <v>Мл</v>
          </cell>
          <cell r="H157" t="str">
            <v>Other water</v>
          </cell>
          <cell r="I157" t="str">
            <v>Ml</v>
          </cell>
          <cell r="N157" t="str">
            <v>Басқа су</v>
          </cell>
          <cell r="O157" t="str">
            <v>Мл</v>
          </cell>
        </row>
        <row r="158">
          <cell r="A158" t="str">
            <v>1.6.51</v>
          </cell>
        </row>
        <row r="159">
          <cell r="A159" t="str">
            <v>1.6.52</v>
          </cell>
          <cell r="B159" t="str">
            <v>GRI 303-5</v>
          </cell>
          <cell r="C159" t="str">
            <v>Единица измерения</v>
          </cell>
          <cell r="H159" t="str">
            <v>GRI 303-5</v>
          </cell>
          <cell r="I159" t="str">
            <v>Unit of measure</v>
          </cell>
          <cell r="N159" t="str">
            <v>GRI 303-5</v>
          </cell>
          <cell r="O159" t="str">
            <v>Өлшем бірлігі</v>
          </cell>
        </row>
        <row r="160">
          <cell r="A160" t="str">
            <v>1.6.53</v>
          </cell>
          <cell r="B160" t="str">
            <v>Водопотребление по типу операций</v>
          </cell>
          <cell r="C160" t="str">
            <v>Мл</v>
          </cell>
          <cell r="H160" t="str">
            <v>Water use by type of operations</v>
          </cell>
          <cell r="I160" t="str">
            <v>Ml</v>
          </cell>
          <cell r="N160" t="str">
            <v>Жұмыс түрі бойынша су шығыны</v>
          </cell>
          <cell r="O160" t="str">
            <v>Мл</v>
          </cell>
        </row>
        <row r="161">
          <cell r="A161" t="str">
            <v>1.6.54</v>
          </cell>
          <cell r="B161" t="str">
            <v>Производственные нужды</v>
          </cell>
          <cell r="C161" t="str">
            <v>Мл</v>
          </cell>
          <cell r="H161" t="str">
            <v>Production needs</v>
          </cell>
          <cell r="I161" t="str">
            <v>Ml</v>
          </cell>
          <cell r="N161" t="str">
            <v>Өндірістік қажеттіліктер</v>
          </cell>
          <cell r="O161" t="str">
            <v>Мл</v>
          </cell>
        </row>
        <row r="162">
          <cell r="A162" t="str">
            <v>1.6.55</v>
          </cell>
          <cell r="B162" t="str">
            <v>Хозяйственно-питьевые</v>
          </cell>
          <cell r="C162" t="str">
            <v>Мл</v>
          </cell>
          <cell r="H162" t="str">
            <v>Domestic</v>
          </cell>
          <cell r="I162" t="str">
            <v>Ml</v>
          </cell>
          <cell r="N162" t="str">
            <v>Үй шаруашылығы және ішу</v>
          </cell>
          <cell r="O162" t="str">
            <v>Мл</v>
          </cell>
        </row>
        <row r="163">
          <cell r="A163" t="str">
            <v>1.6.56</v>
          </cell>
          <cell r="B163" t="str">
            <v>Переданы без использования третьим сторонам</v>
          </cell>
          <cell r="C163" t="str">
            <v>Мл</v>
          </cell>
          <cell r="H163" t="str">
            <v>Transferred without use to third parties</v>
          </cell>
          <cell r="I163" t="str">
            <v>Ml</v>
          </cell>
          <cell r="N163" t="str">
            <v>Пайдаланбай үшінші тұлғаларға берілді</v>
          </cell>
          <cell r="O163" t="str">
            <v>Мл</v>
          </cell>
        </row>
        <row r="164">
          <cell r="A164" t="str">
            <v>1.6.57</v>
          </cell>
          <cell r="B164" t="str">
            <v>Поддержание пластового давления</v>
          </cell>
          <cell r="C164" t="str">
            <v>Мл</v>
          </cell>
          <cell r="H164" t="str">
            <v>Reservoir pressure maintenance</v>
          </cell>
          <cell r="I164" t="str">
            <v>Ml</v>
          </cell>
          <cell r="N164" t="str">
            <v>Қабат қысымын ұстап тұру</v>
          </cell>
          <cell r="O164" t="str">
            <v>Мл</v>
          </cell>
        </row>
        <row r="165">
          <cell r="A165" t="str">
            <v>1.6.58</v>
          </cell>
          <cell r="B165" t="str">
            <v>Прочие</v>
          </cell>
          <cell r="C165" t="str">
            <v>Мл</v>
          </cell>
          <cell r="H165" t="str">
            <v>Other</v>
          </cell>
          <cell r="I165" t="str">
            <v>Ml</v>
          </cell>
          <cell r="N165" t="str">
            <v>Басқа</v>
          </cell>
          <cell r="O165" t="str">
            <v>Мл</v>
          </cell>
        </row>
        <row r="166">
          <cell r="A166" t="str">
            <v>1.6.59</v>
          </cell>
          <cell r="B166" t="str">
            <v>Безвозвратное потребление</v>
          </cell>
          <cell r="H166" t="str">
            <v>Non-revenue consumption</v>
          </cell>
          <cell r="N166" t="str">
            <v>Тұтыну шығыны</v>
          </cell>
        </row>
        <row r="167">
          <cell r="A167" t="str">
            <v>1.6.60</v>
          </cell>
          <cell r="B167" t="str">
            <v>Общий объем безвозвратного водопотребления</v>
          </cell>
          <cell r="C167" t="str">
            <v>Мл</v>
          </cell>
          <cell r="H167" t="str">
            <v>Total irrecoverable water consumption</v>
          </cell>
          <cell r="I167" t="str">
            <v>Ml</v>
          </cell>
          <cell r="N167" t="str">
            <v>Қалпына келмейтін су тұтынудың жалпы көлемі</v>
          </cell>
          <cell r="O167" t="str">
            <v>Мл</v>
          </cell>
        </row>
        <row r="168">
          <cell r="A168" t="str">
            <v>1.6.61</v>
          </cell>
          <cell r="B168" t="str">
            <v>Общий объем водопотребления в регионах с дефицитом воды</v>
          </cell>
          <cell r="C168" t="str">
            <v>Мл</v>
          </cell>
          <cell r="H168" t="str">
            <v>Total water consumption in water scarce regions</v>
          </cell>
          <cell r="I168" t="str">
            <v>Ml</v>
          </cell>
          <cell r="N168" t="str">
            <v>Су тапшылығы бар аймақтардағы жалпы су тұтыну</v>
          </cell>
          <cell r="O168" t="str">
            <v>Мл</v>
          </cell>
        </row>
        <row r="169">
          <cell r="A169" t="str">
            <v>1.6.62</v>
          </cell>
          <cell r="B169" t="str">
            <v>Прочие показатели</v>
          </cell>
          <cell r="H169" t="str">
            <v>Other indicators</v>
          </cell>
          <cell r="N169" t="str">
            <v>Басқа көрсеткіштер</v>
          </cell>
        </row>
        <row r="170">
          <cell r="A170" t="str">
            <v>1.6.63</v>
          </cell>
          <cell r="B170" t="str">
            <v>Объем повторно-используемой воды (после очистки)</v>
          </cell>
          <cell r="C170" t="str">
            <v>Мл</v>
          </cell>
          <cell r="H170" t="str">
            <v>Volume of reused water (after treatment)</v>
          </cell>
          <cell r="I170" t="str">
            <v>Ml</v>
          </cell>
          <cell r="N170" t="str">
            <v>Қайта пайдаланылған судың көлемі (тазартылғаннан кейін)</v>
          </cell>
          <cell r="O170" t="str">
            <v>Мл</v>
          </cell>
        </row>
        <row r="171">
          <cell r="A171" t="str">
            <v>1.6.64</v>
          </cell>
          <cell r="B171" t="str">
            <v>Объем оборотной воды</v>
          </cell>
          <cell r="C171" t="str">
            <v>Мл</v>
          </cell>
          <cell r="H171" t="str">
            <v>Volume of recycled water</v>
          </cell>
          <cell r="I171" t="str">
            <v>Ml</v>
          </cell>
          <cell r="N171" t="str">
            <v>Айналымдағы судың көлемі</v>
          </cell>
          <cell r="O171" t="str">
            <v>Мл</v>
          </cell>
        </row>
        <row r="173">
          <cell r="A173" t="str">
            <v>1.7.1</v>
          </cell>
          <cell r="B173" t="str">
            <v>Энергопотребление</v>
          </cell>
          <cell r="H173" t="str">
            <v xml:space="preserve">Energy consumption </v>
          </cell>
          <cell r="N173" t="str">
            <v>Энергия тұтыну</v>
          </cell>
        </row>
        <row r="174">
          <cell r="A174" t="str">
            <v>1.7.2</v>
          </cell>
          <cell r="B174" t="str">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ell>
          <cell r="H174" t="str">
            <v>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v>
          </cell>
          <cell r="N174" t="str">
            <v>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v>
          </cell>
        </row>
        <row r="175">
          <cell r="A175" t="str">
            <v>1.7.3</v>
          </cell>
        </row>
        <row r="176">
          <cell r="A176" t="str">
            <v>1.7.4</v>
          </cell>
          <cell r="B176" t="str">
            <v>GRI 302-1, SASB</v>
          </cell>
          <cell r="C176" t="str">
            <v>Единица измерения</v>
          </cell>
          <cell r="H176" t="str">
            <v>GRI 302-1, SASB</v>
          </cell>
          <cell r="I176" t="str">
            <v>Unit of measure</v>
          </cell>
          <cell r="N176" t="str">
            <v>GRI 302-1, SASB</v>
          </cell>
          <cell r="O176" t="str">
            <v>Өлшем бірлігі</v>
          </cell>
        </row>
        <row r="177">
          <cell r="A177" t="str">
            <v>1.7.5</v>
          </cell>
          <cell r="B177" t="str">
            <v>Потребление топлива из невозобновляемых источников</v>
          </cell>
          <cell r="C177" t="str">
            <v>тыс. ГДж</v>
          </cell>
          <cell r="H177" t="str">
            <v>Consumption of fuel from non-renewable sources</v>
          </cell>
          <cell r="I177" t="str">
            <v>thous. GJ</v>
          </cell>
          <cell r="N177" t="str">
            <v>Жаңартылмайтын көздерден отын шығыны</v>
          </cell>
          <cell r="O177" t="str">
            <v>мың ГДж</v>
          </cell>
        </row>
        <row r="178">
          <cell r="A178" t="str">
            <v>1.7.6</v>
          </cell>
          <cell r="B178" t="str">
            <v>Жидкое топливо, включая:</v>
          </cell>
          <cell r="C178" t="str">
            <v>тыс. ГДж</v>
          </cell>
          <cell r="H178" t="str">
            <v>Liquid fuels, including:</v>
          </cell>
          <cell r="I178" t="str">
            <v>thous. GJ</v>
          </cell>
          <cell r="N178" t="str">
            <v>Сұйық отындар, соның ішінде:</v>
          </cell>
          <cell r="O178" t="str">
            <v>мың ГДж</v>
          </cell>
        </row>
        <row r="179">
          <cell r="A179" t="str">
            <v>1.7.7</v>
          </cell>
          <cell r="B179" t="str">
            <v>Бензин</v>
          </cell>
          <cell r="C179" t="str">
            <v>тыс. ГДж</v>
          </cell>
          <cell r="H179" t="str">
            <v>Gasoline</v>
          </cell>
          <cell r="I179" t="str">
            <v>thous. GJ</v>
          </cell>
          <cell r="N179" t="str">
            <v>Бензин</v>
          </cell>
          <cell r="O179" t="str">
            <v>мың ГДж</v>
          </cell>
        </row>
        <row r="180">
          <cell r="A180" t="str">
            <v>1.7.8</v>
          </cell>
          <cell r="B180" t="str">
            <v>Дизельное топливо</v>
          </cell>
          <cell r="C180" t="str">
            <v>тыс. ГДж</v>
          </cell>
          <cell r="H180" t="str">
            <v>Diesel fuel</v>
          </cell>
          <cell r="I180" t="str">
            <v>thous. GJ</v>
          </cell>
          <cell r="N180" t="str">
            <v>Дизель отыны</v>
          </cell>
          <cell r="O180" t="str">
            <v>мың ГДж</v>
          </cell>
        </row>
        <row r="181">
          <cell r="A181" t="str">
            <v>1.7.9</v>
          </cell>
          <cell r="B181" t="str">
            <v xml:space="preserve">Котельно-печное топливо, включая: </v>
          </cell>
          <cell r="C181" t="str">
            <v>тыс. ГДж</v>
          </cell>
          <cell r="H181" t="str">
            <v>Boiler and heating oil, including:</v>
          </cell>
          <cell r="I181" t="str">
            <v>thous. GJ</v>
          </cell>
          <cell r="N181" t="str">
            <v>Қазандық және пештік отын, оның ішінде:</v>
          </cell>
          <cell r="O181" t="str">
            <v>мың ГДж</v>
          </cell>
        </row>
        <row r="182">
          <cell r="A182" t="str">
            <v>1.7.10</v>
          </cell>
          <cell r="B182" t="str">
            <v>Печное топливо</v>
          </cell>
          <cell r="C182" t="str">
            <v>тыс. ГДж</v>
          </cell>
          <cell r="H182" t="str">
            <v>Heating oil</v>
          </cell>
          <cell r="I182" t="str">
            <v>thous. GJ</v>
          </cell>
          <cell r="N182" t="str">
            <v>Жылыту майы</v>
          </cell>
          <cell r="O182" t="str">
            <v>мың ГДж</v>
          </cell>
        </row>
        <row r="183">
          <cell r="A183" t="str">
            <v>1.7.11</v>
          </cell>
          <cell r="B183" t="str">
            <v>Нефть</v>
          </cell>
          <cell r="C183" t="str">
            <v>тыс. ГДж</v>
          </cell>
          <cell r="H183" t="str">
            <v>Oil</v>
          </cell>
          <cell r="I183" t="str">
            <v>thous. GJ</v>
          </cell>
          <cell r="N183" t="str">
            <v>Мұнай</v>
          </cell>
          <cell r="O183" t="str">
            <v>мың ГДж</v>
          </cell>
        </row>
        <row r="184">
          <cell r="A184" t="str">
            <v>1.7.12</v>
          </cell>
          <cell r="B184" t="str">
            <v>Мазут</v>
          </cell>
          <cell r="C184" t="str">
            <v>тыс. ГДж</v>
          </cell>
          <cell r="H184" t="str">
            <v>Mazut</v>
          </cell>
          <cell r="I184" t="str">
            <v>thous. GJ</v>
          </cell>
          <cell r="N184" t="str">
            <v>Жанармай</v>
          </cell>
          <cell r="O184" t="str">
            <v>мың ГДж</v>
          </cell>
        </row>
        <row r="185">
          <cell r="A185" t="str">
            <v>1.7.13</v>
          </cell>
          <cell r="B185" t="str">
            <v>Судовое топливо (мазут ИФО)</v>
          </cell>
          <cell r="C185" t="str">
            <v>тыс. ГДж</v>
          </cell>
          <cell r="H185" t="str">
            <v>Marine fuel (IFO fuel oil)</v>
          </cell>
          <cell r="I185" t="str">
            <v>thous. GJ</v>
          </cell>
          <cell r="N185" t="str">
            <v>Кеме отыны (мазут, ИФО)</v>
          </cell>
          <cell r="O185" t="str">
            <v>мың ГДж</v>
          </cell>
        </row>
        <row r="186">
          <cell r="A186" t="str">
            <v>1.7.14</v>
          </cell>
          <cell r="B186" t="str">
            <v>Попутно-нефтяной газ</v>
          </cell>
          <cell r="C186" t="str">
            <v>тыс. ГДж</v>
          </cell>
          <cell r="H186" t="str">
            <v>Associated petroleum gas</v>
          </cell>
          <cell r="I186" t="str">
            <v>thous. GJ</v>
          </cell>
          <cell r="N186" t="str">
            <v>Ілеспе мұнай газы</v>
          </cell>
          <cell r="O186" t="str">
            <v>мың ГДж</v>
          </cell>
        </row>
        <row r="187">
          <cell r="A187" t="str">
            <v>1.7.15</v>
          </cell>
          <cell r="B187" t="str">
            <v>Уголь каменный</v>
          </cell>
          <cell r="C187" t="str">
            <v>тыс. ГДж</v>
          </cell>
          <cell r="H187" t="str">
            <v>Coal</v>
          </cell>
          <cell r="I187" t="str">
            <v>thous. GJ</v>
          </cell>
          <cell r="N187" t="str">
            <v>Көмір</v>
          </cell>
          <cell r="O187" t="str">
            <v>мың ГДж</v>
          </cell>
        </row>
        <row r="188">
          <cell r="A188" t="str">
            <v>1.7.16</v>
          </cell>
          <cell r="B188" t="str">
            <v xml:space="preserve">Газ, включая: </v>
          </cell>
          <cell r="C188" t="str">
            <v>тыс. ГДж</v>
          </cell>
          <cell r="H188" t="str">
            <v xml:space="preserve">Gas, including: </v>
          </cell>
          <cell r="I188" t="str">
            <v>thous. GJ</v>
          </cell>
          <cell r="N188" t="str">
            <v>Газ, оның ішінде:</v>
          </cell>
          <cell r="O188" t="str">
            <v>мың ГДж</v>
          </cell>
        </row>
        <row r="189">
          <cell r="A189" t="str">
            <v>1.7.17</v>
          </cell>
          <cell r="B189" t="str">
            <v>Природный газ</v>
          </cell>
          <cell r="C189" t="str">
            <v>тыс. ГДж</v>
          </cell>
          <cell r="H189" t="str">
            <v>Natural gas</v>
          </cell>
          <cell r="I189" t="str">
            <v>thous. GJ</v>
          </cell>
          <cell r="N189" t="str">
            <v>Табиғи газ</v>
          </cell>
          <cell r="O189" t="str">
            <v>мың ГДж</v>
          </cell>
        </row>
        <row r="190">
          <cell r="A190" t="str">
            <v>1.7.18</v>
          </cell>
          <cell r="B190" t="str">
            <v>Газ отбензиненный</v>
          </cell>
          <cell r="C190" t="str">
            <v>тыс. ГДж</v>
          </cell>
          <cell r="H190" t="str">
            <v>tail gas</v>
          </cell>
          <cell r="I190" t="str">
            <v>thous. GJ</v>
          </cell>
          <cell r="N190" t="str">
            <v>Газ жойылды</v>
          </cell>
          <cell r="O190" t="str">
            <v>мың ГДж</v>
          </cell>
        </row>
        <row r="191">
          <cell r="A191" t="str">
            <v>1.7.19</v>
          </cell>
          <cell r="B191" t="str">
            <v>СУГ</v>
          </cell>
          <cell r="C191" t="str">
            <v>тыс. ГДж</v>
          </cell>
          <cell r="H191" t="str">
            <v>CPBM (LPG)</v>
          </cell>
          <cell r="I191" t="str">
            <v>thous. GJ</v>
          </cell>
          <cell r="N191" t="str">
            <v>СКГ</v>
          </cell>
          <cell r="O191" t="str">
            <v>мың ГДж</v>
          </cell>
        </row>
        <row r="192">
          <cell r="A192" t="str">
            <v>1.7.20</v>
          </cell>
          <cell r="B192" t="str">
            <v>Потребление топлива из возобновляемых источников</v>
          </cell>
          <cell r="C192" t="str">
            <v>тыс. ГДж</v>
          </cell>
          <cell r="H192" t="str">
            <v>Fuel consumption from renewable sources</v>
          </cell>
          <cell r="I192" t="str">
            <v>thous. GJ</v>
          </cell>
          <cell r="N192" t="str">
            <v>Жаңартылатын отын шығыны</v>
          </cell>
          <cell r="O192" t="str">
            <v>мың ГДж</v>
          </cell>
        </row>
        <row r="193">
          <cell r="A193" t="str">
            <v>1.7.21</v>
          </cell>
          <cell r="B193" t="str">
            <v>Э/Э (за счет генерации от ВИЭ)</v>
          </cell>
          <cell r="C193" t="str">
            <v>тыс. ГДж</v>
          </cell>
          <cell r="H193" t="str">
            <v>Electricity from RES</v>
          </cell>
          <cell r="I193" t="str">
            <v>thous. GJ</v>
          </cell>
          <cell r="N193" t="str">
            <v>Э/Э (ЖЭК-тен генерациялау есебінен)</v>
          </cell>
          <cell r="O193" t="str">
            <v>мың ГДж</v>
          </cell>
        </row>
        <row r="194">
          <cell r="A194" t="str">
            <v>1.7.22</v>
          </cell>
          <cell r="B194" t="str">
            <v>Потребление по следующим показателям</v>
          </cell>
          <cell r="C194" t="str">
            <v>тыс. ГДж</v>
          </cell>
          <cell r="H194" t="str">
            <v>Consumption by the following indicators</v>
          </cell>
          <cell r="I194" t="str">
            <v>thous. GJ</v>
          </cell>
          <cell r="N194" t="str">
            <v>Төмендегі көрсеткіштер бойынша тұтыну</v>
          </cell>
          <cell r="O194" t="str">
            <v>мың ГДж</v>
          </cell>
        </row>
        <row r="195">
          <cell r="A195" t="str">
            <v>1.7.23</v>
          </cell>
          <cell r="B195" t="str">
            <v>Электроэнергия, в том числе:</v>
          </cell>
          <cell r="C195" t="str">
            <v>тыс. ГДж</v>
          </cell>
          <cell r="H195" t="str">
            <v>Electricity, including:</v>
          </cell>
          <cell r="I195" t="str">
            <v>thous. GJ</v>
          </cell>
          <cell r="N195" t="str">
            <v>Электр энергиясы, оның ішінде:</v>
          </cell>
          <cell r="O195" t="str">
            <v>мың ГДж</v>
          </cell>
        </row>
        <row r="196">
          <cell r="A196" t="str">
            <v>1.7.24</v>
          </cell>
          <cell r="B196" t="str">
            <v>Покупная</v>
          </cell>
          <cell r="C196" t="str">
            <v>тыс. ГДж</v>
          </cell>
          <cell r="H196" t="str">
            <v>Purchased electricity</v>
          </cell>
          <cell r="I196" t="str">
            <v>thous. GJ</v>
          </cell>
          <cell r="N196" t="str">
            <v>Сатып алынды</v>
          </cell>
          <cell r="O196" t="str">
            <v>мың ГДж</v>
          </cell>
        </row>
        <row r="197">
          <cell r="A197" t="str">
            <v>1.7.25</v>
          </cell>
          <cell r="B197" t="str">
            <v>Собственное производство по Компании</v>
          </cell>
          <cell r="C197" t="str">
            <v>тыс. ГДж</v>
          </cell>
          <cell r="H197" t="str">
            <v>Own production of Company</v>
          </cell>
          <cell r="I197" t="str">
            <v>thous. GJ</v>
          </cell>
          <cell r="N197" t="str">
            <v>Компанияның жеке өндірісі</v>
          </cell>
          <cell r="O197" t="str">
            <v>мың ГДж</v>
          </cell>
        </row>
        <row r="198">
          <cell r="A198" t="str">
            <v>1.7.26</v>
          </cell>
          <cell r="B198" t="str">
            <v>Проданная Электроэнергия</v>
          </cell>
          <cell r="C198" t="str">
            <v>тыс. ГДж</v>
          </cell>
          <cell r="H198" t="str">
            <v>Electricity sold</v>
          </cell>
          <cell r="I198" t="str">
            <v>thous. GJ</v>
          </cell>
          <cell r="N198" t="str">
            <v>Сатылған электр энергиясы</v>
          </cell>
          <cell r="O198" t="str">
            <v>мың ГДж</v>
          </cell>
        </row>
        <row r="199">
          <cell r="A199" t="str">
            <v>1.7.27</v>
          </cell>
          <cell r="B199" t="str">
            <v>Тепловая энергия, в том числе:</v>
          </cell>
          <cell r="C199" t="str">
            <v>тыс. ГДж</v>
          </cell>
          <cell r="H199" t="str">
            <v>Heat energy, including:</v>
          </cell>
          <cell r="I199" t="str">
            <v>thous. GJ</v>
          </cell>
          <cell r="N199" t="str">
            <v>Жылу энергиясы, оның ішінде:</v>
          </cell>
          <cell r="O199" t="str">
            <v>мың ГДж</v>
          </cell>
        </row>
        <row r="200">
          <cell r="A200" t="str">
            <v>1.7.28</v>
          </cell>
          <cell r="B200" t="str">
            <v>Покупная</v>
          </cell>
          <cell r="C200" t="str">
            <v>тыс. ГДж</v>
          </cell>
          <cell r="H200" t="str">
            <v>Purchased heat</v>
          </cell>
          <cell r="I200" t="str">
            <v>thous. GJ</v>
          </cell>
          <cell r="N200" t="str">
            <v>Сатып алынды</v>
          </cell>
          <cell r="O200" t="str">
            <v>мың ГДж</v>
          </cell>
        </row>
        <row r="201">
          <cell r="A201" t="str">
            <v>1.7.29</v>
          </cell>
          <cell r="B201" t="str">
            <v>Собственное производство по Компании</v>
          </cell>
          <cell r="C201" t="str">
            <v>тыс. ГДж</v>
          </cell>
          <cell r="H201" t="str">
            <v>Own production by the Company</v>
          </cell>
          <cell r="I201" t="str">
            <v>thous. GJ</v>
          </cell>
          <cell r="N201" t="str">
            <v>Компанияның жеке өндірісі</v>
          </cell>
          <cell r="O201" t="str">
            <v>мың ГДж</v>
          </cell>
        </row>
        <row r="202">
          <cell r="A202" t="str">
            <v>1.7.30</v>
          </cell>
          <cell r="B202" t="str">
            <v>Проданная Электроэнергия</v>
          </cell>
          <cell r="C202" t="str">
            <v>тыс. ГДж</v>
          </cell>
          <cell r="H202" t="str">
            <v>Heat energy sold</v>
          </cell>
          <cell r="I202" t="str">
            <v>thous. GJ</v>
          </cell>
          <cell r="N202" t="str">
            <v>Сатылған жылу энергиясы</v>
          </cell>
          <cell r="O202" t="str">
            <v>мың ГДж</v>
          </cell>
        </row>
        <row r="203">
          <cell r="A203" t="str">
            <v>1.7.31</v>
          </cell>
          <cell r="B203" t="str">
            <v>Пар</v>
          </cell>
          <cell r="C203" t="str">
            <v>тыс. ГДж</v>
          </cell>
          <cell r="H203" t="str">
            <v>Steam</v>
          </cell>
          <cell r="I203" t="str">
            <v>thous. GJ</v>
          </cell>
          <cell r="N203" t="str">
            <v>Бу</v>
          </cell>
          <cell r="O203" t="str">
            <v>мың ГДж</v>
          </cell>
        </row>
        <row r="204">
          <cell r="A204" t="str">
            <v>1.7.32</v>
          </cell>
          <cell r="B204" t="str">
            <v>Охлаждение</v>
          </cell>
          <cell r="C204" t="str">
            <v>тыс. ГДж</v>
          </cell>
          <cell r="H204" t="str">
            <v>Cooling</v>
          </cell>
          <cell r="I204" t="str">
            <v>thous. GJ</v>
          </cell>
          <cell r="N204" t="str">
            <v>Салқындату</v>
          </cell>
          <cell r="O204" t="str">
            <v>мың ГДж</v>
          </cell>
        </row>
        <row r="205">
          <cell r="A205" t="str">
            <v>1.7.33</v>
          </cell>
          <cell r="B205" t="str">
            <v>Общее потребление* энергии</v>
          </cell>
          <cell r="C205" t="str">
            <v>тыс. ГДж</v>
          </cell>
          <cell r="H205" t="str">
            <v>Total energy consumption*</v>
          </cell>
          <cell r="I205" t="str">
            <v>thous. GJ</v>
          </cell>
          <cell r="N205" t="str">
            <v>Жалпы энергия тұтыну*</v>
          </cell>
          <cell r="O205" t="str">
            <v>мың ГДж</v>
          </cell>
        </row>
        <row r="206">
          <cell r="A206" t="str">
            <v>1.7.34</v>
          </cell>
          <cell r="B206" t="str">
            <v>Потребление энергии по сегментам</v>
          </cell>
          <cell r="H206" t="str">
            <v>Energy consumption by segment</v>
          </cell>
          <cell r="N206" t="str">
            <v>Сегменттер бойынша энергия тұтыну</v>
          </cell>
        </row>
        <row r="207">
          <cell r="A207" t="str">
            <v>1.7.35</v>
          </cell>
          <cell r="B207" t="str">
            <v>Разведка и добыча нефти и газа</v>
          </cell>
          <cell r="C207" t="str">
            <v>тыс. ГДж</v>
          </cell>
          <cell r="H207" t="str">
            <v>Oil and gas exploration and production</v>
          </cell>
          <cell r="I207" t="str">
            <v>thous. GJ</v>
          </cell>
          <cell r="N207" t="str">
            <v>Мұнай мен газды барлау және өндіру</v>
          </cell>
          <cell r="O207" t="str">
            <v>мың ГДж</v>
          </cell>
        </row>
        <row r="208">
          <cell r="A208" t="str">
            <v>1.7.36</v>
          </cell>
          <cell r="B208" t="str">
            <v>Переработка нефти и газа</v>
          </cell>
          <cell r="C208" t="str">
            <v>тыс. ГДж</v>
          </cell>
          <cell r="H208" t="str">
            <v>Oil and gas refining</v>
          </cell>
          <cell r="I208" t="str">
            <v>thous. GJ</v>
          </cell>
          <cell r="N208" t="str">
            <v>Мұнай мен газды өңдеу</v>
          </cell>
          <cell r="O208" t="str">
            <v>мың ГДж</v>
          </cell>
        </row>
        <row r="209">
          <cell r="A209" t="str">
            <v>1.7.37</v>
          </cell>
          <cell r="B209" t="str">
            <v>Транспортировка нефти</v>
          </cell>
          <cell r="C209" t="str">
            <v>тыс. ГДж</v>
          </cell>
          <cell r="H209" t="str">
            <v>Oil transportation</v>
          </cell>
          <cell r="I209" t="str">
            <v>thous. GJ</v>
          </cell>
          <cell r="N209" t="str">
            <v>Мұнай тасымалдау</v>
          </cell>
          <cell r="O209" t="str">
            <v>мың ГДж</v>
          </cell>
        </row>
        <row r="210">
          <cell r="A210" t="str">
            <v>1.7.38</v>
          </cell>
          <cell r="B210" t="str">
            <v>Транспортировка газа</v>
          </cell>
          <cell r="C210" t="str">
            <v>тыс. ГДж</v>
          </cell>
          <cell r="H210" t="str">
            <v>Gas transportation</v>
          </cell>
          <cell r="I210" t="str">
            <v>thous. GJ</v>
          </cell>
          <cell r="N210" t="str">
            <v>Газ тасымалдау</v>
          </cell>
          <cell r="O210" t="str">
            <v>мың ГДж</v>
          </cell>
        </row>
        <row r="211">
          <cell r="A211" t="str">
            <v>1.7.39</v>
          </cell>
          <cell r="B211" t="str">
            <v>Разведка и добыча урана</v>
          </cell>
          <cell r="C211" t="str">
            <v>тыс. ГДж</v>
          </cell>
          <cell r="H211" t="str">
            <v>Uranium exploration and production</v>
          </cell>
          <cell r="I211" t="str">
            <v>thous. GJ</v>
          </cell>
          <cell r="N211" t="str">
            <v>Уран барлау және өндіру</v>
          </cell>
          <cell r="O211" t="str">
            <v>мың ГДж</v>
          </cell>
        </row>
        <row r="212">
          <cell r="A212" t="str">
            <v>1.7.40</v>
          </cell>
          <cell r="B212" t="str">
            <v xml:space="preserve">Производство электроэнергии </v>
          </cell>
          <cell r="C212" t="str">
            <v>тыс. ГДж</v>
          </cell>
          <cell r="H212" t="str">
            <v>Electricity production</v>
          </cell>
          <cell r="I212" t="str">
            <v>thous. GJ</v>
          </cell>
          <cell r="N212" t="str">
            <v>Электр энергиясын өндіру</v>
          </cell>
          <cell r="O212" t="str">
            <v>мың ГДж</v>
          </cell>
        </row>
        <row r="213">
          <cell r="A213" t="str">
            <v>1.7.41</v>
          </cell>
          <cell r="B213" t="str">
            <v>Производство теплоэнергии</v>
          </cell>
          <cell r="C213" t="str">
            <v>тыс. ГДж</v>
          </cell>
          <cell r="H213" t="str">
            <v>Heat production</v>
          </cell>
          <cell r="I213" t="str">
            <v>thous. GJ</v>
          </cell>
          <cell r="N213" t="str">
            <v>Жылу өндірісі</v>
          </cell>
          <cell r="O213" t="str">
            <v>мың ГДж</v>
          </cell>
        </row>
        <row r="214">
          <cell r="A214" t="str">
            <v>1.7.42</v>
          </cell>
          <cell r="B214" t="str">
            <v>Железнодорожные перевозки</v>
          </cell>
          <cell r="C214" t="str">
            <v>тыс. ГДж</v>
          </cell>
          <cell r="H214" t="str">
            <v>Railway transportation</v>
          </cell>
          <cell r="I214" t="str">
            <v>thous. GJ</v>
          </cell>
          <cell r="N214" t="str">
            <v>Темір жол көлігі</v>
          </cell>
          <cell r="O214" t="str">
            <v>мың ГДж</v>
          </cell>
        </row>
        <row r="215">
          <cell r="A215" t="str">
            <v>1.7.43</v>
          </cell>
          <cell r="B215" t="str">
            <v>Производство химической продукции</v>
          </cell>
          <cell r="C215" t="str">
            <v>тыс. ГДж</v>
          </cell>
          <cell r="H215" t="str">
            <v>Production of chemical products</v>
          </cell>
          <cell r="I215" t="str">
            <v>thous. GJ</v>
          </cell>
          <cell r="N215" t="str">
            <v>Химиялық өндіріс</v>
          </cell>
          <cell r="O215" t="str">
            <v>мың ГДж</v>
          </cell>
        </row>
        <row r="216">
          <cell r="A216" t="str">
            <v>1.7.44</v>
          </cell>
          <cell r="B216" t="str">
            <v>Метталургические проекты</v>
          </cell>
          <cell r="C216" t="str">
            <v>тыс. ГДж</v>
          </cell>
          <cell r="H216" t="str">
            <v xml:space="preserve">Metallurgical projects </v>
          </cell>
          <cell r="I216" t="str">
            <v>thous. GJ</v>
          </cell>
          <cell r="N216" t="str">
            <v>Металлургиялық жобалар</v>
          </cell>
          <cell r="O216" t="str">
            <v>мың ГДж</v>
          </cell>
        </row>
        <row r="217">
          <cell r="A217" t="str">
            <v>1.7.45</v>
          </cell>
          <cell r="B217" t="str">
            <v>Сектор передачи электрической энергии</v>
          </cell>
          <cell r="C217" t="str">
            <v>тыс. ГДж</v>
          </cell>
          <cell r="H217" t="str">
            <v>Electric power transmission sector</v>
          </cell>
          <cell r="I217" t="str">
            <v>thous. GJ</v>
          </cell>
          <cell r="N217" t="str">
            <v>Электр энергиясын тасымалдау секторы</v>
          </cell>
          <cell r="O217" t="str">
            <v>мың ГДж</v>
          </cell>
        </row>
        <row r="218">
          <cell r="A218" t="str">
            <v>1.7.46</v>
          </cell>
          <cell r="B218" t="str">
            <v>Телекоммуникационные услуги</v>
          </cell>
          <cell r="C218" t="str">
            <v>тыс. ГДж</v>
          </cell>
          <cell r="H218" t="str">
            <v>Telecommunication services</v>
          </cell>
          <cell r="I218" t="str">
            <v>thous. GJ</v>
          </cell>
          <cell r="N218" t="str">
            <v>Телекоммуникациялық қызметтер</v>
          </cell>
          <cell r="O218" t="str">
            <v>мың ГДж</v>
          </cell>
        </row>
        <row r="219">
          <cell r="A219" t="str">
            <v>1.7.47</v>
          </cell>
          <cell r="B219" t="str">
            <v>Пассажирские авиаперевозки</v>
          </cell>
          <cell r="C219" t="str">
            <v>тыс. ГДж</v>
          </cell>
          <cell r="H219" t="str">
            <v>Passenger air transportation</v>
          </cell>
          <cell r="I219" t="str">
            <v>thous. GJ</v>
          </cell>
          <cell r="N219" t="str">
            <v>Жолаушыларды әуе тасымалы</v>
          </cell>
          <cell r="O219" t="str">
            <v>мың ГДж</v>
          </cell>
        </row>
        <row r="220">
          <cell r="A220" t="str">
            <v>1.7.48</v>
          </cell>
          <cell r="B220" t="str">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ell>
          <cell r="H220" t="str">
            <v>*Total energy consumption = FER consumption + energy consumption from RES + purchased electricity and heat - sold electricity and heat + cooling + steam.</v>
          </cell>
          <cell r="N220" t="str">
            <v>*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v>
          </cell>
        </row>
        <row r="221">
          <cell r="A221" t="str">
            <v>1.7.49</v>
          </cell>
          <cell r="B221" t="str">
            <v>GRI 302-3</v>
          </cell>
          <cell r="C221" t="str">
            <v>Единица измерения</v>
          </cell>
          <cell r="H221" t="str">
            <v>GRI 302-3</v>
          </cell>
          <cell r="I221" t="str">
            <v>Unit of measure</v>
          </cell>
          <cell r="N221" t="str">
            <v>GRI 302-3</v>
          </cell>
          <cell r="O221" t="str">
            <v>Өлшем бірлігі</v>
          </cell>
        </row>
        <row r="222">
          <cell r="A222" t="str">
            <v>1.7.50</v>
          </cell>
          <cell r="B222" t="str">
            <v>Энергоемкость</v>
          </cell>
          <cell r="H222" t="str">
            <v>Energy intensity</v>
          </cell>
          <cell r="N222" t="str">
            <v>Энергия сыйымдылығы GRI 302-3</v>
          </cell>
        </row>
        <row r="223">
          <cell r="A223" t="str">
            <v>1.7.51</v>
          </cell>
          <cell r="B223" t="str">
            <v>Разведка и добыча нефти и газа</v>
          </cell>
          <cell r="C223" t="str">
            <v>ГДж/ т УВС</v>
          </cell>
          <cell r="H223" t="str">
            <v>Oil and gas exploration and production</v>
          </cell>
          <cell r="I223" t="str">
            <v>thous. GJ/ton of extracted CHC</v>
          </cell>
          <cell r="N223" t="str">
            <v>Мұнай мен газды барлау және өндіру</v>
          </cell>
          <cell r="O223" t="str">
            <v>ГДж/т көмірсутектер</v>
          </cell>
        </row>
        <row r="224">
          <cell r="A224" t="str">
            <v>1.7.52</v>
          </cell>
          <cell r="B224" t="str">
            <v>Переработка нефти</v>
          </cell>
          <cell r="C224" t="str">
            <v>ГДж/ т переработанной нефти</v>
          </cell>
          <cell r="H224" t="str">
            <v>Oil refining</v>
          </cell>
          <cell r="I224" t="str">
            <v>thous. GJ/ton of refined CHC</v>
          </cell>
          <cell r="N224" t="str">
            <v>Мұнай өңдеу</v>
          </cell>
          <cell r="O224" t="str">
            <v>ГДж/т өңделген мұнай (газ)</v>
          </cell>
        </row>
        <row r="225">
          <cell r="A225" t="str">
            <v>1.7.53</v>
          </cell>
          <cell r="B225" t="str">
            <v>Транспортировка нефти</v>
          </cell>
          <cell r="C225" t="str">
            <v>ГДж/ т нефти</v>
          </cell>
          <cell r="H225" t="str">
            <v>Oil transportation</v>
          </cell>
          <cell r="I225" t="str">
            <v>thous. GJ/ ton of oil</v>
          </cell>
          <cell r="N225" t="str">
            <v>Мұнай тасымалдау</v>
          </cell>
          <cell r="O225" t="str">
            <v>ГДж/т мұнай</v>
          </cell>
        </row>
        <row r="226">
          <cell r="A226" t="str">
            <v>1.7.54</v>
          </cell>
          <cell r="B226" t="str">
            <v>Транспортировка газа</v>
          </cell>
          <cell r="C226" t="str">
            <v>ГДж/ млн м3</v>
          </cell>
          <cell r="H226" t="str">
            <v>Gas transportation</v>
          </cell>
          <cell r="I226" t="str">
            <v>thous. GJ/ ton of gas</v>
          </cell>
          <cell r="N226" t="str">
            <v>Газ тасымалдау</v>
          </cell>
          <cell r="O226" t="str">
            <v>ГДж/млн м3</v>
          </cell>
        </row>
        <row r="227">
          <cell r="A227" t="str">
            <v>1.7.55</v>
          </cell>
          <cell r="B227" t="str">
            <v>Разведка и добыча урана</v>
          </cell>
          <cell r="C227" t="str">
            <v>тыс ГДж/ т добытого урана</v>
          </cell>
          <cell r="H227" t="str">
            <v>Uranium exploration and production</v>
          </cell>
          <cell r="I227" t="str">
            <v>thous. GJ/t of extracted U</v>
          </cell>
          <cell r="N227" t="str">
            <v>Уран барлау және өндіру</v>
          </cell>
          <cell r="O227" t="str">
            <v>мың ГДж/т өндірілген уран</v>
          </cell>
        </row>
        <row r="228">
          <cell r="A228" t="str">
            <v>1.7.56</v>
          </cell>
          <cell r="B228" t="str">
            <v>Производство электроэнергии</v>
          </cell>
          <cell r="C228" t="str">
            <v>ГДж/ тыс кВт*ч</v>
          </cell>
          <cell r="H228" t="str">
            <v>Electricity production</v>
          </cell>
          <cell r="I228" t="str">
            <v>thous. GJ/ million kWh</v>
          </cell>
          <cell r="N228" t="str">
            <v>Электр энергиясын өндіру</v>
          </cell>
          <cell r="O228" t="str">
            <v>ГДж/мың кВтсағ</v>
          </cell>
        </row>
        <row r="229">
          <cell r="A229" t="str">
            <v>1.7.57</v>
          </cell>
          <cell r="B229" t="str">
            <v>Производство теплоэнергии</v>
          </cell>
          <cell r="C229" t="str">
            <v>ГДж/ Гкал</v>
          </cell>
          <cell r="H229" t="str">
            <v>Heat energy production</v>
          </cell>
          <cell r="I229" t="str">
            <v>GJ/Gcal</v>
          </cell>
          <cell r="N229" t="str">
            <v>Жылу өндірісі</v>
          </cell>
          <cell r="O229" t="str">
            <v>ГДж/Гкал</v>
          </cell>
        </row>
        <row r="230">
          <cell r="A230" t="str">
            <v>1.7.58</v>
          </cell>
          <cell r="B230" t="str">
            <v>Железнодорожные перевозки</v>
          </cell>
          <cell r="C230" t="str">
            <v>ГДж/  млн т. Км брутто</v>
          </cell>
          <cell r="H230" t="str">
            <v>Railway transportation (passenger turnover)</v>
          </cell>
          <cell r="I230" t="str">
            <v>thous. GJ/ million km gross</v>
          </cell>
          <cell r="N230" t="str">
            <v>Темір жол көлігі</v>
          </cell>
          <cell r="O230" t="str">
            <v>ГДж/ миллион тонна км брутто</v>
          </cell>
        </row>
        <row r="231">
          <cell r="A231" t="str">
            <v>1.7.59</v>
          </cell>
          <cell r="B231" t="str">
            <v>Производство химической продукции</v>
          </cell>
          <cell r="C231" t="str">
            <v>млн ГДж/ т выпускаемой химической продукции</v>
          </cell>
          <cell r="H231" t="str">
            <v>Production of chemical products</v>
          </cell>
          <cell r="I231" t="str">
            <v>thous. GJ/t of manufactured chemical products</v>
          </cell>
          <cell r="N231" t="str">
            <v>Химиялық өндіріс</v>
          </cell>
          <cell r="O231" t="str">
            <v>миллион ГДж/т химиялық өнім өндірілді</v>
          </cell>
        </row>
        <row r="232">
          <cell r="A232" t="str">
            <v>1.7.60</v>
          </cell>
          <cell r="B232" t="str">
            <v>Метталургические проекты</v>
          </cell>
          <cell r="C232" t="str">
            <v>тыс ГДж/ т аффинированного золота</v>
          </cell>
          <cell r="H232" t="str">
            <v>Metallurgical projects</v>
          </cell>
          <cell r="I232" t="str">
            <v>thous. GJ/t of refined gold</v>
          </cell>
          <cell r="N232" t="str">
            <v>Металлургиялық жобалар</v>
          </cell>
          <cell r="O232" t="str">
            <v>мың ГДж/т тазартылған алтын</v>
          </cell>
        </row>
        <row r="233">
          <cell r="A233" t="str">
            <v>1.7.61</v>
          </cell>
          <cell r="B233" t="str">
            <v>GRI 302-4</v>
          </cell>
          <cell r="C233" t="str">
            <v>Единица измерения</v>
          </cell>
          <cell r="H233" t="str">
            <v>GRI 302-4</v>
          </cell>
          <cell r="I233" t="str">
            <v>Unit of measure</v>
          </cell>
          <cell r="N233" t="str">
            <v>GRI 302-4</v>
          </cell>
          <cell r="O233" t="str">
            <v>Өлшем бірлігі</v>
          </cell>
        </row>
        <row r="234">
          <cell r="A234" t="str">
            <v>1.7.62</v>
          </cell>
          <cell r="B234" t="str">
            <v>Сокращение энергопотребления в результате инициатив по сокращению</v>
          </cell>
          <cell r="C234" t="str">
            <v>тыс. ГДж</v>
          </cell>
          <cell r="H234" t="str">
            <v>Reduced energy consumption as a result of reduction initiatives</v>
          </cell>
          <cell r="I234" t="str">
            <v>thous. GJ</v>
          </cell>
          <cell r="N234" t="str">
            <v>Қысқарту бастамаларының нәтижесінде энергияны тұтынуды азайту</v>
          </cell>
          <cell r="O234" t="str">
            <v>мың ГДж</v>
          </cell>
        </row>
        <row r="235">
          <cell r="A235" t="str">
            <v>1.7.63</v>
          </cell>
          <cell r="B235" t="str">
            <v>Жидкое топливо, включая:</v>
          </cell>
          <cell r="C235" t="str">
            <v>тыс. ГДж</v>
          </cell>
          <cell r="H235" t="str">
            <v>Liquid fuels, including:</v>
          </cell>
          <cell r="I235" t="str">
            <v>thous. GJ</v>
          </cell>
          <cell r="N235" t="str">
            <v>Сұйық отындар, соның ішінде:</v>
          </cell>
          <cell r="O235" t="str">
            <v>мың ГДж</v>
          </cell>
        </row>
        <row r="236">
          <cell r="A236" t="str">
            <v>1.7.64</v>
          </cell>
          <cell r="B236" t="str">
            <v>Дизельное топливо</v>
          </cell>
          <cell r="C236" t="str">
            <v>тыс. ГДж</v>
          </cell>
          <cell r="H236" t="str">
            <v>Diesel fuel</v>
          </cell>
          <cell r="I236" t="str">
            <v>thous. GJ</v>
          </cell>
          <cell r="N236" t="str">
            <v>Дизель отыны</v>
          </cell>
          <cell r="O236" t="str">
            <v>мың ГДж</v>
          </cell>
        </row>
        <row r="237">
          <cell r="A237" t="str">
            <v>1.7.65</v>
          </cell>
          <cell r="B237" t="str">
            <v>Мазут</v>
          </cell>
          <cell r="C237" t="str">
            <v>тыс. ГДж</v>
          </cell>
          <cell r="H237" t="str">
            <v>Fuel oil</v>
          </cell>
          <cell r="I237" t="str">
            <v>thous. GJ</v>
          </cell>
          <cell r="N237" t="str">
            <v>Жанармай</v>
          </cell>
          <cell r="O237" t="str">
            <v>мың ГДж</v>
          </cell>
        </row>
        <row r="238">
          <cell r="A238" t="str">
            <v>1.7.66</v>
          </cell>
          <cell r="B238" t="str">
            <v>Нефтезаводской газ</v>
          </cell>
          <cell r="C238" t="str">
            <v>тыс. ГДж</v>
          </cell>
          <cell r="H238" t="str">
            <v>Refinery gas</v>
          </cell>
          <cell r="I238" t="str">
            <v>thous. GJ</v>
          </cell>
          <cell r="N238" t="str">
            <v>Мұнай өңдеу зауытының газы</v>
          </cell>
          <cell r="O238" t="str">
            <v>мың ГДж</v>
          </cell>
        </row>
        <row r="239">
          <cell r="A239" t="str">
            <v>1.7.67</v>
          </cell>
          <cell r="B239" t="str">
            <v>Уголь</v>
          </cell>
          <cell r="C239" t="str">
            <v>тыс. ГДж</v>
          </cell>
          <cell r="H239" t="str">
            <v>Coal</v>
          </cell>
          <cell r="I239" t="str">
            <v>thous. GJ</v>
          </cell>
          <cell r="N239" t="str">
            <v>Көмір</v>
          </cell>
          <cell r="O239" t="str">
            <v>мың ГДж</v>
          </cell>
        </row>
        <row r="240">
          <cell r="A240" t="str">
            <v>1.7.68</v>
          </cell>
          <cell r="B240" t="str">
            <v>Природный газ</v>
          </cell>
          <cell r="C240" t="str">
            <v>тыс. ГДж</v>
          </cell>
          <cell r="H240" t="str">
            <v>Natural gas</v>
          </cell>
          <cell r="I240" t="str">
            <v>thous. GJ</v>
          </cell>
          <cell r="N240" t="str">
            <v>Табиғи газ</v>
          </cell>
          <cell r="O240" t="str">
            <v>мың ГДж</v>
          </cell>
        </row>
        <row r="241">
          <cell r="A241" t="str">
            <v>1.7.69</v>
          </cell>
          <cell r="B241" t="str">
            <v>Электроэнергия</v>
          </cell>
          <cell r="C241" t="str">
            <v>тыс. ГДж</v>
          </cell>
          <cell r="H241" t="str">
            <v>Electricity</v>
          </cell>
          <cell r="I241" t="str">
            <v>thous. GJ</v>
          </cell>
          <cell r="N241" t="str">
            <v>Электр</v>
          </cell>
          <cell r="O241" t="str">
            <v>мың ГДж</v>
          </cell>
        </row>
        <row r="242">
          <cell r="A242" t="str">
            <v>1.7.70</v>
          </cell>
          <cell r="B242" t="str">
            <v>Тепловая энергия</v>
          </cell>
          <cell r="C242" t="str">
            <v>тыс. ГДж</v>
          </cell>
          <cell r="H242" t="str">
            <v>Heat energy</v>
          </cell>
          <cell r="I242" t="str">
            <v>thous. GJ</v>
          </cell>
          <cell r="N242" t="str">
            <v>Жылу энергиясы</v>
          </cell>
          <cell r="O242" t="str">
            <v>мың ГДж</v>
          </cell>
        </row>
        <row r="243">
          <cell r="A243" t="str">
            <v>1.7.71</v>
          </cell>
          <cell r="B243" t="str">
            <v>Другое</v>
          </cell>
          <cell r="C243" t="str">
            <v>тыс. ГДж</v>
          </cell>
          <cell r="H243" t="str">
            <v>Other</v>
          </cell>
          <cell r="I243" t="str">
            <v>thous. GJ</v>
          </cell>
          <cell r="N243" t="str">
            <v>Басқа</v>
          </cell>
          <cell r="O243" t="str">
            <v>мың ГДж</v>
          </cell>
        </row>
        <row r="245">
          <cell r="A245" t="str">
            <v>1.8.1</v>
          </cell>
          <cell r="B245" t="str">
            <v>Управление отходами</v>
          </cell>
          <cell r="H245" t="str">
            <v>Waste management</v>
          </cell>
          <cell r="N245" t="str">
            <v>Қалдықтарды басқару</v>
          </cell>
        </row>
        <row r="246">
          <cell r="A246" t="str">
            <v>1.8.2</v>
          </cell>
          <cell r="B246" t="str">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ell>
          <cell r="H246" t="str">
            <v xml:space="preserve">Industrial and municipal waste management, temporary storage, transportation, recycling and disposal are carried out in accordance with the legislative norms of the Republic of Kazakhstan and do not pose a threat to the environment, health of employees and local residents. State authorities conduct regular inspections of safe waste management. </v>
          </cell>
          <cell r="N246" t="str">
            <v>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v>
          </cell>
        </row>
        <row r="247">
          <cell r="A247" t="str">
            <v>1.8.3</v>
          </cell>
        </row>
        <row r="248">
          <cell r="A248" t="str">
            <v>1.8.4</v>
          </cell>
          <cell r="B248" t="str">
            <v>GRI 306-3, SASB</v>
          </cell>
          <cell r="C248" t="str">
            <v>Единица измерения</v>
          </cell>
          <cell r="H248" t="str">
            <v>GRI 306-3, SASB</v>
          </cell>
          <cell r="I248" t="str">
            <v>Unit of measure</v>
          </cell>
          <cell r="N248" t="str">
            <v>GRI 306-3, SASB</v>
          </cell>
          <cell r="O248" t="str">
            <v>Өлшем бірлігі</v>
          </cell>
        </row>
        <row r="249">
          <cell r="A249" t="str">
            <v>1.8.5</v>
          </cell>
          <cell r="B249" t="str">
            <v>Образующиеся отходы по типу</v>
          </cell>
          <cell r="C249" t="str">
            <v>тонн</v>
          </cell>
          <cell r="H249" t="str">
            <v>Waste generated by type</v>
          </cell>
          <cell r="I249" t="str">
            <v>ton</v>
          </cell>
          <cell r="N249" t="str">
            <v>Түрі бойынша түзілетін қалдықтар</v>
          </cell>
          <cell r="O249" t="str">
            <v>тонна</v>
          </cell>
        </row>
        <row r="250">
          <cell r="A250" t="str">
            <v>1.8.6</v>
          </cell>
          <cell r="B250" t="str">
            <v>Опасные отходы</v>
          </cell>
          <cell r="C250" t="str">
            <v>тонн</v>
          </cell>
          <cell r="H250" t="str">
            <v>Hazardous waste</v>
          </cell>
          <cell r="I250" t="str">
            <v>ton</v>
          </cell>
          <cell r="N250" t="str">
            <v>Қауіпті қалдықтар</v>
          </cell>
          <cell r="O250" t="str">
            <v>тонна</v>
          </cell>
        </row>
        <row r="251">
          <cell r="A251" t="str">
            <v>1.8.7</v>
          </cell>
          <cell r="B251" t="str">
            <v>Неопасные отходы</v>
          </cell>
          <cell r="C251" t="str">
            <v>тонн</v>
          </cell>
          <cell r="H251" t="str">
            <v>Non-hazardous waste</v>
          </cell>
          <cell r="I251" t="str">
            <v>ton</v>
          </cell>
          <cell r="N251" t="str">
            <v>Қауіпті емес қалдықтар</v>
          </cell>
          <cell r="O251" t="str">
            <v>тонна</v>
          </cell>
        </row>
        <row r="252">
          <cell r="A252" t="str">
            <v>1.8.8</v>
          </cell>
          <cell r="B252" t="str">
            <v>Золошлаковые отходы</v>
          </cell>
          <cell r="C252" t="str">
            <v>тонн</v>
          </cell>
          <cell r="H252" t="str">
            <v>Ash and slag waste</v>
          </cell>
          <cell r="I252" t="str">
            <v>ton</v>
          </cell>
          <cell r="N252" t="str">
            <v>Күл және шлак қалдықтары</v>
          </cell>
          <cell r="O252" t="str">
            <v>тонна</v>
          </cell>
        </row>
        <row r="253">
          <cell r="A253" t="str">
            <v>1.8.9</v>
          </cell>
          <cell r="B253" t="str">
            <v>Вскрышные породы</v>
          </cell>
          <cell r="C253" t="str">
            <v>тонн</v>
          </cell>
          <cell r="H253" t="str">
            <v>Overburden</v>
          </cell>
          <cell r="I253" t="str">
            <v>ton</v>
          </cell>
          <cell r="N253" t="str">
            <v>Аршыма тау жыныстары</v>
          </cell>
          <cell r="O253" t="str">
            <v>тонна</v>
          </cell>
        </row>
        <row r="254">
          <cell r="A254" t="str">
            <v>1.8.10</v>
          </cell>
          <cell r="B254" t="str">
            <v>Прочие</v>
          </cell>
          <cell r="C254" t="str">
            <v>тонн</v>
          </cell>
          <cell r="H254" t="str">
            <v>Other</v>
          </cell>
          <cell r="I254" t="str">
            <v>ton</v>
          </cell>
          <cell r="N254" t="str">
            <v>Басқалар</v>
          </cell>
          <cell r="O254" t="str">
            <v>тонна</v>
          </cell>
        </row>
        <row r="255">
          <cell r="A255" t="str">
            <v>1.8.11</v>
          </cell>
        </row>
        <row r="259">
          <cell r="A259" t="str">
            <v>1.9.1</v>
          </cell>
          <cell r="B259" t="str">
            <v>Расходы, связанные с охраной окружающей среды</v>
          </cell>
          <cell r="H259" t="str">
            <v>Environmental protection expenditures</v>
          </cell>
          <cell r="N259" t="str">
            <v>Қоршаған ортаны қорғауға байланысты шығындар</v>
          </cell>
        </row>
        <row r="260">
          <cell r="A260" t="str">
            <v>1.9.2</v>
          </cell>
        </row>
        <row r="261">
          <cell r="A261" t="str">
            <v>1.9.3</v>
          </cell>
          <cell r="C261" t="str">
            <v>Единица измерения</v>
          </cell>
          <cell r="I261" t="str">
            <v>Unit of measure</v>
          </cell>
          <cell r="O261" t="str">
            <v>Өлшем бірлігі</v>
          </cell>
        </row>
        <row r="262">
          <cell r="A262" t="str">
            <v>1.9.4</v>
          </cell>
          <cell r="B262" t="str">
            <v>Расходы на охрану окружающей среды без учета платежей за эмиссии</v>
          </cell>
          <cell r="C262" t="str">
            <v>млн тенге</v>
          </cell>
          <cell r="H262" t="str">
            <v>Environmental protection costs excluding emissions payments</v>
          </cell>
          <cell r="I262" t="str">
            <v>KZT million</v>
          </cell>
          <cell r="N262" t="str">
            <v>Шығарындылар үшін төлемдерді қоспағанда, қоршаған ортаны қорғауға арналған шығыстар</v>
          </cell>
          <cell r="O262" t="str">
            <v>миллион теңге</v>
          </cell>
        </row>
        <row r="263">
          <cell r="A263" t="str">
            <v>1.9.5</v>
          </cell>
          <cell r="B263" t="str">
            <v>по типу мероприятий</v>
          </cell>
          <cell r="H263" t="str">
            <v>by type of activity</v>
          </cell>
          <cell r="N263" t="str">
            <v>оқиға түрі бойынша</v>
          </cell>
        </row>
        <row r="264">
          <cell r="A264" t="str">
            <v>1.9.6</v>
          </cell>
          <cell r="B264" t="str">
            <v>Внедрение технологий, в т.ч.</v>
          </cell>
          <cell r="C264" t="str">
            <v>млн тенге</v>
          </cell>
          <cell r="H264" t="str">
            <v>Technologies implementation. including</v>
          </cell>
          <cell r="I264" t="str">
            <v>KZT million</v>
          </cell>
          <cell r="N264" t="str">
            <v>технологияларды енгізу, соның ішінде.</v>
          </cell>
          <cell r="O264" t="str">
            <v>миллион теңге</v>
          </cell>
        </row>
        <row r="265">
          <cell r="A265" t="str">
            <v>1.9.7</v>
          </cell>
          <cell r="B265" t="str">
            <v xml:space="preserve"> НДТ</v>
          </cell>
          <cell r="C265" t="str">
            <v>млн тенге</v>
          </cell>
          <cell r="H265" t="str">
            <v xml:space="preserve"> BAT</v>
          </cell>
          <cell r="I265" t="str">
            <v>KZT million</v>
          </cell>
          <cell r="N265" t="str">
            <v xml:space="preserve"> ҚЖЖТ</v>
          </cell>
          <cell r="O265" t="str">
            <v>миллион теңге</v>
          </cell>
        </row>
        <row r="266">
          <cell r="A266" t="str">
            <v>1.9.8</v>
          </cell>
          <cell r="B266" t="str">
            <v>Автоматические системы мониторинга</v>
          </cell>
          <cell r="C266" t="str">
            <v>млн тенге</v>
          </cell>
          <cell r="H266" t="str">
            <v>Automatic monitoring system</v>
          </cell>
          <cell r="I266" t="str">
            <v>KZT million</v>
          </cell>
          <cell r="N266" t="str">
            <v>Автоматтандырылған мониторингілеу жүйелері</v>
          </cell>
          <cell r="O266" t="str">
            <v>миллион теңге</v>
          </cell>
        </row>
        <row r="267">
          <cell r="A267" t="str">
            <v>1.9.9</v>
          </cell>
          <cell r="B267" t="str">
            <v>Лесоклиматические проекты</v>
          </cell>
          <cell r="C267" t="str">
            <v>млн тенге</v>
          </cell>
          <cell r="H267" t="str">
            <v>Forest-climatic projects</v>
          </cell>
          <cell r="I267" t="str">
            <v>KZT million</v>
          </cell>
          <cell r="N267" t="str">
            <v>Орман климатының жобалары</v>
          </cell>
          <cell r="O267" t="str">
            <v>миллион теңге</v>
          </cell>
        </row>
        <row r="268">
          <cell r="A268" t="str">
            <v>1.9.10</v>
          </cell>
          <cell r="B268" t="str">
            <v>Энергоэффективность</v>
          </cell>
          <cell r="C268" t="str">
            <v>млн тенге</v>
          </cell>
          <cell r="H268" t="str">
            <v>Energy efficiency</v>
          </cell>
          <cell r="I268" t="str">
            <v>KZT million</v>
          </cell>
          <cell r="N268" t="str">
            <v>Энергия тиімділігі</v>
          </cell>
          <cell r="O268" t="str">
            <v>миллион теңге</v>
          </cell>
        </row>
        <row r="269">
          <cell r="A269" t="str">
            <v>1.9.11</v>
          </cell>
          <cell r="B269" t="str">
            <v xml:space="preserve">Исследования и разработки </v>
          </cell>
          <cell r="C269" t="str">
            <v>млн тенге</v>
          </cell>
          <cell r="H269" t="str">
            <v xml:space="preserve">R&amp;D </v>
          </cell>
          <cell r="I269" t="str">
            <v>KZT million</v>
          </cell>
          <cell r="N269" t="str">
            <v>Зерттеулер және әзірлемелер</v>
          </cell>
          <cell r="O269" t="str">
            <v>миллион теңге</v>
          </cell>
        </row>
        <row r="270">
          <cell r="A270" t="str">
            <v>1.9.12</v>
          </cell>
          <cell r="B270" t="str">
            <v>Прочие</v>
          </cell>
          <cell r="C270" t="str">
            <v>млн тенге</v>
          </cell>
          <cell r="H270" t="str">
            <v>Other</v>
          </cell>
          <cell r="I270" t="str">
            <v>KZT million</v>
          </cell>
          <cell r="N270" t="str">
            <v>Басқалар</v>
          </cell>
          <cell r="O270" t="str">
            <v>миллион теңге</v>
          </cell>
        </row>
        <row r="271">
          <cell r="A271" t="str">
            <v>1.9.13</v>
          </cell>
          <cell r="B271" t="str">
            <v>Платежи за эмиссии, в т.ч.</v>
          </cell>
          <cell r="C271" t="str">
            <v>млн тенге</v>
          </cell>
          <cell r="H271" t="str">
            <v>Emission Payments including</v>
          </cell>
          <cell r="I271" t="str">
            <v>KZT million</v>
          </cell>
          <cell r="N271" t="str">
            <v>Шығарындылар үшін төлемдер, соның ішінде.</v>
          </cell>
          <cell r="O271" t="str">
            <v>миллион теңге</v>
          </cell>
        </row>
        <row r="272">
          <cell r="A272" t="str">
            <v>1.9.14</v>
          </cell>
          <cell r="B272" t="str">
            <v>Сумма нормативных платежей за эмиссии (налог)</v>
          </cell>
          <cell r="C272" t="str">
            <v>млн тенге</v>
          </cell>
          <cell r="H272" t="str">
            <v>Regulatory emissions payments (tax)</v>
          </cell>
          <cell r="I272" t="str">
            <v>KZT million</v>
          </cell>
          <cell r="N272" t="str">
            <v>Эмиссиялар үшін нормативтік төлемдердің мөлшері (салық)</v>
          </cell>
          <cell r="O272" t="str">
            <v>миллион теңге</v>
          </cell>
        </row>
        <row r="273">
          <cell r="A273" t="str">
            <v>1.9.15</v>
          </cell>
          <cell r="B273" t="str">
            <v>Сумма платежей за сверхнормативные эмиссии</v>
          </cell>
          <cell r="C273" t="str">
            <v>млн тенге</v>
          </cell>
          <cell r="H273" t="str">
            <v>Over limit emissions payments</v>
          </cell>
          <cell r="I273" t="str">
            <v>KZT million</v>
          </cell>
          <cell r="N273" t="str">
            <v>Артық эмиссия үшін төлемдер сомасы</v>
          </cell>
          <cell r="O273" t="str">
            <v>миллион теңге</v>
          </cell>
        </row>
        <row r="274">
          <cell r="A274" t="str">
            <v>1.9.16</v>
          </cell>
          <cell r="B274" t="str">
            <v>Сумма оплаченных штрафов за нарушение природоохранного законодательства</v>
          </cell>
          <cell r="H274" t="str">
            <v xml:space="preserve">Environmental fines </v>
          </cell>
          <cell r="N274" t="str">
            <v>Экологиялық заңнаманы бұзғаны үшін төленген айыппұлдар сомасы</v>
          </cell>
        </row>
        <row r="275">
          <cell r="A275" t="str">
            <v>1.9.17</v>
          </cell>
          <cell r="B275" t="str">
            <v>Предъявлено</v>
          </cell>
          <cell r="C275" t="str">
            <v>млн тенге</v>
          </cell>
          <cell r="H275" t="str">
            <v>Claimed</v>
          </cell>
          <cell r="I275" t="str">
            <v>KZT million</v>
          </cell>
          <cell r="N275" t="str">
            <v>Ұсынылған</v>
          </cell>
          <cell r="O275" t="str">
            <v>миллион теңге</v>
          </cell>
        </row>
        <row r="276">
          <cell r="A276" t="str">
            <v>1.9.18</v>
          </cell>
          <cell r="B276" t="str">
            <v>Оплачено</v>
          </cell>
          <cell r="C276" t="str">
            <v>млн тенге</v>
          </cell>
          <cell r="H276" t="str">
            <v>Paid</v>
          </cell>
          <cell r="I276" t="str">
            <v>KZT million</v>
          </cell>
          <cell r="N276" t="str">
            <v>Ақылы</v>
          </cell>
          <cell r="O276" t="str">
            <v>миллион теңге</v>
          </cell>
        </row>
        <row r="277">
          <cell r="A277" t="str">
            <v>1.9.19</v>
          </cell>
          <cell r="B277" t="str">
            <v>Случаи нефинансовых санкций</v>
          </cell>
          <cell r="C277" t="str">
            <v>кол-во</v>
          </cell>
          <cell r="H277" t="str">
            <v>Cases of non-financial sanctions</v>
          </cell>
          <cell r="I277" t="str">
            <v>number</v>
          </cell>
          <cell r="N277" t="str">
            <v>Қаржылық емес санкциялардың жағдайлары</v>
          </cell>
          <cell r="O277" t="str">
            <v>саны</v>
          </cell>
        </row>
        <row r="280">
          <cell r="A280" t="str">
            <v>1.10.1</v>
          </cell>
          <cell r="B280" t="str">
            <v>Работники</v>
          </cell>
          <cell r="H280" t="str">
            <v>Employees</v>
          </cell>
          <cell r="N280" t="str">
            <v>Жұмыскерлер</v>
          </cell>
        </row>
        <row r="281">
          <cell r="A281" t="str">
            <v>1.10.2</v>
          </cell>
        </row>
        <row r="282">
          <cell r="A282" t="str">
            <v>1.10.3</v>
          </cell>
          <cell r="B282" t="str">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ell>
          <cell r="H282" t="str">
            <v>We create an inclusive work environment where every employee is treated with respect and high ethical standards are upheld. We provide equal career opportunities for all.</v>
          </cell>
          <cell r="N282" t="str">
            <v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v>
          </cell>
        </row>
        <row r="283">
          <cell r="A283" t="str">
            <v>1.10.4</v>
          </cell>
        </row>
        <row r="284">
          <cell r="A284" t="str">
            <v>1.10.5</v>
          </cell>
          <cell r="B284" t="str">
            <v>GRI 2-7</v>
          </cell>
          <cell r="C284" t="str">
            <v>Единица измерения</v>
          </cell>
          <cell r="H284" t="str">
            <v>GRI 2-7</v>
          </cell>
          <cell r="I284" t="str">
            <v>Unit of measure</v>
          </cell>
          <cell r="N284" t="str">
            <v>GRI 2-7</v>
          </cell>
          <cell r="O284" t="str">
            <v>Өлшем бірлігі</v>
          </cell>
        </row>
        <row r="285">
          <cell r="A285" t="str">
            <v>1.10.6</v>
          </cell>
          <cell r="B285" t="str">
            <v>Списочная численность работников на конец года</v>
          </cell>
          <cell r="C285" t="str">
            <v>чел.</v>
          </cell>
          <cell r="H285" t="str">
            <v xml:space="preserve">Number of employees at the end of the year </v>
          </cell>
          <cell r="I285" t="str">
            <v>person</v>
          </cell>
          <cell r="N285" t="str">
            <v>Жыл соңындағы жұмыскерлердің тізімдік саны</v>
          </cell>
          <cell r="O285" t="str">
            <v>адам.</v>
          </cell>
        </row>
        <row r="286">
          <cell r="A286" t="str">
            <v>1.10.7</v>
          </cell>
          <cell r="B286" t="str">
            <v>по региону:</v>
          </cell>
          <cell r="H286" t="str">
            <v>by region</v>
          </cell>
          <cell r="N286" t="str">
            <v>аймақ бойынша</v>
          </cell>
        </row>
        <row r="287">
          <cell r="A287" t="str">
            <v>1.10.8</v>
          </cell>
          <cell r="B287" t="str">
            <v>Республика Казахстан</v>
          </cell>
          <cell r="C287" t="str">
            <v>чел.</v>
          </cell>
          <cell r="H287" t="str">
            <v>Republic of Kazakhstan</v>
          </cell>
          <cell r="I287" t="str">
            <v>person</v>
          </cell>
          <cell r="N287" t="str">
            <v>Қазақстан Республикасы</v>
          </cell>
          <cell r="O287" t="str">
            <v>адам.</v>
          </cell>
        </row>
        <row r="288">
          <cell r="A288" t="str">
            <v>1.10.9</v>
          </cell>
          <cell r="B288" t="str">
            <v>Абайская  область</v>
          </cell>
          <cell r="C288" t="str">
            <v>чел.</v>
          </cell>
          <cell r="H288" t="str">
            <v>Abai region</v>
          </cell>
          <cell r="I288" t="str">
            <v>person</v>
          </cell>
          <cell r="N288" t="str">
            <v>Абай ауданы</v>
          </cell>
          <cell r="O288" t="str">
            <v>адам.</v>
          </cell>
        </row>
        <row r="289">
          <cell r="A289" t="str">
            <v>1.10.10</v>
          </cell>
          <cell r="B289" t="str">
            <v>Акмолинская область</v>
          </cell>
          <cell r="C289" t="str">
            <v>чел.</v>
          </cell>
          <cell r="H289" t="str">
            <v>Akmola oblast</v>
          </cell>
          <cell r="I289" t="str">
            <v>person</v>
          </cell>
          <cell r="N289" t="str">
            <v>Ақмола облысы</v>
          </cell>
          <cell r="O289" t="str">
            <v>адам.</v>
          </cell>
        </row>
        <row r="290">
          <cell r="A290" t="str">
            <v>1.10.11</v>
          </cell>
          <cell r="B290" t="str">
            <v>Актюбинская область</v>
          </cell>
          <cell r="C290" t="str">
            <v>чел.</v>
          </cell>
          <cell r="H290" t="str">
            <v>Aktobe region</v>
          </cell>
          <cell r="I290" t="str">
            <v>person</v>
          </cell>
          <cell r="N290" t="str">
            <v>Ақтөбе облысы</v>
          </cell>
          <cell r="O290" t="str">
            <v>адам.</v>
          </cell>
        </row>
        <row r="291">
          <cell r="A291" t="str">
            <v>1.10.12</v>
          </cell>
          <cell r="B291" t="str">
            <v>Алматинская область</v>
          </cell>
          <cell r="C291" t="str">
            <v>чел.</v>
          </cell>
          <cell r="H291" t="str">
            <v>Almaty oblast</v>
          </cell>
          <cell r="I291" t="str">
            <v>person</v>
          </cell>
          <cell r="N291" t="str">
            <v>Алматы облысы</v>
          </cell>
          <cell r="O291" t="str">
            <v>адам.</v>
          </cell>
        </row>
        <row r="292">
          <cell r="A292" t="str">
            <v>1.10.13</v>
          </cell>
          <cell r="B292" t="str">
            <v>Атырауская область</v>
          </cell>
          <cell r="C292" t="str">
            <v>чел.</v>
          </cell>
          <cell r="H292" t="str">
            <v>Atyrau region</v>
          </cell>
          <cell r="I292" t="str">
            <v>person</v>
          </cell>
          <cell r="N292" t="str">
            <v>Атырау облысы</v>
          </cell>
          <cell r="O292" t="str">
            <v>адам.</v>
          </cell>
        </row>
        <row r="293">
          <cell r="A293" t="str">
            <v>1.10.14</v>
          </cell>
          <cell r="B293" t="str">
            <v>Западно-Казахстанская область</v>
          </cell>
          <cell r="C293" t="str">
            <v>чел.</v>
          </cell>
          <cell r="H293" t="str">
            <v>West Kazakhstan oblast</v>
          </cell>
          <cell r="I293" t="str">
            <v>person</v>
          </cell>
          <cell r="N293" t="str">
            <v>Батыс Қазақстан облысы</v>
          </cell>
          <cell r="O293" t="str">
            <v>адам.</v>
          </cell>
        </row>
        <row r="294">
          <cell r="A294" t="str">
            <v>1.10.15</v>
          </cell>
          <cell r="B294" t="str">
            <v>Жамбылская  область</v>
          </cell>
          <cell r="C294" t="str">
            <v>чел.</v>
          </cell>
          <cell r="H294" t="str">
            <v>Zhambyl region</v>
          </cell>
          <cell r="I294" t="str">
            <v>person</v>
          </cell>
          <cell r="N294" t="str">
            <v>Жамбыл облысы</v>
          </cell>
          <cell r="O294" t="str">
            <v>адам.</v>
          </cell>
        </row>
        <row r="295">
          <cell r="A295" t="str">
            <v>1.10.16</v>
          </cell>
          <cell r="B295" t="str">
            <v>Жетысуская область</v>
          </cell>
          <cell r="C295" t="str">
            <v>чел.</v>
          </cell>
          <cell r="H295" t="str">
            <v>Zhetysu region</v>
          </cell>
          <cell r="I295" t="str">
            <v>person</v>
          </cell>
          <cell r="N295" t="str">
            <v>Жетісу облысы</v>
          </cell>
          <cell r="O295" t="str">
            <v>адам.</v>
          </cell>
        </row>
        <row r="296">
          <cell r="A296" t="str">
            <v>1.10.17</v>
          </cell>
          <cell r="B296" t="str">
            <v>Карагандинская область</v>
          </cell>
          <cell r="C296" t="str">
            <v>чел.</v>
          </cell>
          <cell r="H296" t="str">
            <v>Karaganda region</v>
          </cell>
          <cell r="I296" t="str">
            <v>person</v>
          </cell>
          <cell r="N296" t="str">
            <v>Қарағанды облысы</v>
          </cell>
          <cell r="O296" t="str">
            <v>адам.</v>
          </cell>
        </row>
        <row r="297">
          <cell r="A297" t="str">
            <v>1.10.18</v>
          </cell>
          <cell r="B297" t="str">
            <v>Костанайская  область</v>
          </cell>
          <cell r="C297" t="str">
            <v>чел.</v>
          </cell>
          <cell r="H297" t="str">
            <v>Kostanay oblast</v>
          </cell>
          <cell r="I297" t="str">
            <v>person</v>
          </cell>
          <cell r="N297" t="str">
            <v>Қостанай облысы</v>
          </cell>
          <cell r="O297" t="str">
            <v>адам.</v>
          </cell>
        </row>
        <row r="298">
          <cell r="A298" t="str">
            <v>1.10.19</v>
          </cell>
          <cell r="B298" t="str">
            <v>Кызылординская область</v>
          </cell>
          <cell r="C298" t="str">
            <v>чел.</v>
          </cell>
          <cell r="H298" t="str">
            <v>Kyzylorda oblast</v>
          </cell>
          <cell r="I298" t="str">
            <v>person</v>
          </cell>
          <cell r="N298" t="str">
            <v>Қызылорда облысы</v>
          </cell>
          <cell r="O298" t="str">
            <v>адам.</v>
          </cell>
        </row>
        <row r="299">
          <cell r="A299" t="str">
            <v>1.10.20</v>
          </cell>
          <cell r="B299" t="str">
            <v>Мангистауская область</v>
          </cell>
          <cell r="C299" t="str">
            <v>чел.</v>
          </cell>
          <cell r="H299" t="str">
            <v>Mangystau oblast</v>
          </cell>
          <cell r="I299" t="str">
            <v>person</v>
          </cell>
          <cell r="N299" t="str">
            <v>Маңғыстау облысы</v>
          </cell>
          <cell r="O299" t="str">
            <v>адам.</v>
          </cell>
        </row>
        <row r="300">
          <cell r="A300" t="str">
            <v>1.10.21</v>
          </cell>
          <cell r="B300" t="str">
            <v>Павлодарская область</v>
          </cell>
          <cell r="C300" t="str">
            <v>чел.</v>
          </cell>
          <cell r="H300" t="str">
            <v>Pavlodar region</v>
          </cell>
          <cell r="I300" t="str">
            <v>person</v>
          </cell>
          <cell r="N300" t="str">
            <v>Павлодар облысы</v>
          </cell>
          <cell r="O300" t="str">
            <v>адам.</v>
          </cell>
        </row>
        <row r="301">
          <cell r="A301" t="str">
            <v>1.10.22</v>
          </cell>
          <cell r="B301" t="str">
            <v>Северо-Казахстанская область</v>
          </cell>
          <cell r="C301" t="str">
            <v>чел.</v>
          </cell>
          <cell r="H301" t="str">
            <v>North Kazakhstan oblast</v>
          </cell>
          <cell r="I301" t="str">
            <v>person</v>
          </cell>
          <cell r="N301" t="str">
            <v>Солтүстік Қазақстан облысы</v>
          </cell>
          <cell r="O301" t="str">
            <v>адам.</v>
          </cell>
        </row>
        <row r="302">
          <cell r="A302" t="str">
            <v>1.10.23</v>
          </cell>
          <cell r="B302" t="str">
            <v>Туркестанская  область</v>
          </cell>
          <cell r="C302" t="str">
            <v>чел.</v>
          </cell>
          <cell r="H302" t="str">
            <v>Turkestan region</v>
          </cell>
          <cell r="I302" t="str">
            <v>person</v>
          </cell>
          <cell r="N302" t="str">
            <v>Түркістан облысы</v>
          </cell>
          <cell r="O302" t="str">
            <v>адам.</v>
          </cell>
        </row>
        <row r="303">
          <cell r="A303" t="str">
            <v>1.10.24</v>
          </cell>
          <cell r="B303" t="str">
            <v>Улытауская область</v>
          </cell>
          <cell r="C303" t="str">
            <v>чел.</v>
          </cell>
          <cell r="H303" t="str">
            <v>Ulytau oblast</v>
          </cell>
          <cell r="I303" t="str">
            <v>person</v>
          </cell>
          <cell r="N303" t="str">
            <v>Ұлытау облысы</v>
          </cell>
          <cell r="O303" t="str">
            <v>адам.</v>
          </cell>
        </row>
        <row r="304">
          <cell r="A304" t="str">
            <v>1.10.25</v>
          </cell>
          <cell r="B304" t="str">
            <v>Восточно-Казахстанская область</v>
          </cell>
          <cell r="C304" t="str">
            <v>чел.</v>
          </cell>
          <cell r="H304" t="str">
            <v>East Kazakhstan oblast</v>
          </cell>
          <cell r="I304" t="str">
            <v>person</v>
          </cell>
          <cell r="N304" t="str">
            <v>Шығыс Қазақстан облысы</v>
          </cell>
          <cell r="O304" t="str">
            <v>адам.</v>
          </cell>
        </row>
        <row r="305">
          <cell r="A305" t="str">
            <v>1.10.26</v>
          </cell>
          <cell r="B305" t="str">
            <v>Южно-Казахстанская область (справочно, по примеру 2022 года)</v>
          </cell>
          <cell r="C305" t="str">
            <v>чел.</v>
          </cell>
          <cell r="H305" t="str">
            <v>South Kazakhstan region</v>
          </cell>
          <cell r="I305" t="str">
            <v>person</v>
          </cell>
          <cell r="N305" t="str">
            <v>Оңтүстік Қазақстан облысы (анықтама үшін, 2022 жылғы мысал бойынша)</v>
          </cell>
          <cell r="O305" t="str">
            <v>адам.</v>
          </cell>
        </row>
        <row r="306">
          <cell r="A306" t="str">
            <v>1.10.27</v>
          </cell>
          <cell r="B306" t="str">
            <v>г.Астана</v>
          </cell>
          <cell r="C306" t="str">
            <v>чел.</v>
          </cell>
          <cell r="H306" t="str">
            <v>Astana</v>
          </cell>
          <cell r="I306" t="str">
            <v>person</v>
          </cell>
          <cell r="N306" t="str">
            <v>Астана</v>
          </cell>
          <cell r="O306" t="str">
            <v>адам.</v>
          </cell>
        </row>
        <row r="307">
          <cell r="A307" t="str">
            <v>1.10.28</v>
          </cell>
          <cell r="B307" t="str">
            <v>г. Алматы</v>
          </cell>
          <cell r="C307" t="str">
            <v>чел.</v>
          </cell>
          <cell r="H307" t="str">
            <v>Almaty</v>
          </cell>
          <cell r="I307" t="str">
            <v>person</v>
          </cell>
          <cell r="N307" t="str">
            <v>Алматы қаласы</v>
          </cell>
          <cell r="O307" t="str">
            <v>адам.</v>
          </cell>
        </row>
        <row r="308">
          <cell r="A308" t="str">
            <v>1.10.29</v>
          </cell>
          <cell r="B308" t="str">
            <v>г. Шымкент</v>
          </cell>
          <cell r="C308" t="str">
            <v>чел.</v>
          </cell>
          <cell r="H308" t="str">
            <v>Shymkent</v>
          </cell>
          <cell r="I308" t="str">
            <v>person</v>
          </cell>
          <cell r="N308" t="str">
            <v>Шымкент</v>
          </cell>
          <cell r="O308" t="str">
            <v>адам.</v>
          </cell>
        </row>
        <row r="309">
          <cell r="A309" t="str">
            <v>1.10.30</v>
          </cell>
          <cell r="B309" t="str">
            <v>Прочие области (справочно, по примеру 2022 года)</v>
          </cell>
          <cell r="C309" t="str">
            <v>чел.</v>
          </cell>
          <cell r="H309" t="str">
            <v>Other regions</v>
          </cell>
          <cell r="I309" t="str">
            <v>person</v>
          </cell>
          <cell r="N309" t="str">
            <v>Басқа салалар (анықтама үшін, 2022 жылғы мысал бойынша)</v>
          </cell>
          <cell r="O309" t="str">
            <v>адам.</v>
          </cell>
        </row>
        <row r="310">
          <cell r="A310" t="str">
            <v>1.10.31</v>
          </cell>
          <cell r="B310" t="str">
            <v>За пределами Республики Казахстан</v>
          </cell>
          <cell r="C310" t="str">
            <v>чел.</v>
          </cell>
          <cell r="H310" t="str">
            <v>Outside the Republic of Kazakhstan</v>
          </cell>
          <cell r="I310" t="str">
            <v>person</v>
          </cell>
          <cell r="N310" t="str">
            <v>Қазақстан Республикасынан тыс жерлерде</v>
          </cell>
          <cell r="O310" t="str">
            <v>адам.</v>
          </cell>
        </row>
        <row r="311">
          <cell r="A311" t="str">
            <v>1.10.32</v>
          </cell>
        </row>
        <row r="312">
          <cell r="A312" t="str">
            <v>1.10.33</v>
          </cell>
          <cell r="B312" t="str">
            <v>GRI 2-7</v>
          </cell>
          <cell r="C312" t="str">
            <v>Единица измерения</v>
          </cell>
          <cell r="H312" t="str">
            <v>GRI 2-7</v>
          </cell>
          <cell r="I312" t="str">
            <v>Unit of measure</v>
          </cell>
          <cell r="N312" t="str">
            <v>GRI 2-7</v>
          </cell>
          <cell r="O312" t="str">
            <v>Өлшем бірлігі</v>
          </cell>
        </row>
        <row r="313">
          <cell r="A313" t="str">
            <v>1.10.34</v>
          </cell>
          <cell r="B313" t="str">
            <v>Списочная численность работников на конец года</v>
          </cell>
          <cell r="C313" t="str">
            <v>чел.</v>
          </cell>
          <cell r="H313" t="str">
            <v xml:space="preserve">Number of employees at the end of the year </v>
          </cell>
          <cell r="I313" t="str">
            <v>person</v>
          </cell>
          <cell r="N313" t="str">
            <v>Жыл соңындағы жұмыскерлердің тізімдік саны</v>
          </cell>
          <cell r="O313" t="str">
            <v>адам.</v>
          </cell>
        </row>
        <row r="314">
          <cell r="A314" t="str">
            <v>1.10.35</v>
          </cell>
          <cell r="B314" t="str">
            <v>по сроку договора найма:</v>
          </cell>
          <cell r="H314" t="str">
            <v>By employment contract term</v>
          </cell>
          <cell r="N314" t="str">
            <v>Жалдау шартының мерзімі бойынша</v>
          </cell>
        </row>
        <row r="315">
          <cell r="A315" t="str">
            <v>1.10.36</v>
          </cell>
          <cell r="B315" t="str">
            <v>Постоянные работники</v>
          </cell>
          <cell r="C315" t="str">
            <v>чел.</v>
          </cell>
          <cell r="H315" t="str">
            <v xml:space="preserve">Permanent employees </v>
          </cell>
          <cell r="I315" t="str">
            <v>person</v>
          </cell>
          <cell r="N315" t="str">
            <v xml:space="preserve">Тұрақты жұмыскерлер </v>
          </cell>
          <cell r="O315" t="str">
            <v>адам.</v>
          </cell>
        </row>
        <row r="316">
          <cell r="A316" t="str">
            <v>1.10.37</v>
          </cell>
          <cell r="B316" t="str">
            <v>по региону:</v>
          </cell>
          <cell r="H316" t="str">
            <v>by region</v>
          </cell>
          <cell r="I316" t="str">
            <v>person</v>
          </cell>
          <cell r="N316" t="str">
            <v>аймақ бойынша</v>
          </cell>
          <cell r="O316" t="str">
            <v>адам.</v>
          </cell>
        </row>
        <row r="317">
          <cell r="A317" t="str">
            <v>1.10.38</v>
          </cell>
          <cell r="B317" t="str">
            <v>Республика Казахстан</v>
          </cell>
          <cell r="C317" t="str">
            <v>чел.</v>
          </cell>
          <cell r="H317" t="str">
            <v>Republic of Kazakhstan</v>
          </cell>
          <cell r="I317" t="str">
            <v>person</v>
          </cell>
          <cell r="N317" t="str">
            <v>Қазақстан Республикасы</v>
          </cell>
          <cell r="O317" t="str">
            <v>адам.</v>
          </cell>
        </row>
        <row r="318">
          <cell r="A318" t="str">
            <v>1.10.39</v>
          </cell>
          <cell r="B318" t="str">
            <v>Абайская  область</v>
          </cell>
          <cell r="C318" t="str">
            <v>чел.</v>
          </cell>
          <cell r="H318" t="str">
            <v>Abai region</v>
          </cell>
          <cell r="I318" t="str">
            <v>person</v>
          </cell>
          <cell r="N318" t="str">
            <v>Абай ауданы</v>
          </cell>
          <cell r="O318" t="str">
            <v>адам.</v>
          </cell>
        </row>
        <row r="319">
          <cell r="A319" t="str">
            <v>1.10.40</v>
          </cell>
          <cell r="B319" t="str">
            <v>Акмолинская область</v>
          </cell>
          <cell r="C319" t="str">
            <v>чел.</v>
          </cell>
          <cell r="H319" t="str">
            <v>Akmola oblast</v>
          </cell>
          <cell r="I319" t="str">
            <v>person</v>
          </cell>
          <cell r="N319" t="str">
            <v>Ақмола облысы</v>
          </cell>
          <cell r="O319" t="str">
            <v>адам.</v>
          </cell>
        </row>
        <row r="320">
          <cell r="A320" t="str">
            <v>1.10.41</v>
          </cell>
          <cell r="B320" t="str">
            <v>Актюбинская область</v>
          </cell>
          <cell r="C320" t="str">
            <v>чел.</v>
          </cell>
          <cell r="H320" t="str">
            <v>Aktobe region</v>
          </cell>
          <cell r="I320" t="str">
            <v>person</v>
          </cell>
          <cell r="N320" t="str">
            <v>Ақтөбе облысы</v>
          </cell>
          <cell r="O320" t="str">
            <v>адам.</v>
          </cell>
        </row>
        <row r="321">
          <cell r="A321" t="str">
            <v>1.10.42</v>
          </cell>
          <cell r="B321" t="str">
            <v>Алматинская область</v>
          </cell>
          <cell r="C321" t="str">
            <v>чел.</v>
          </cell>
          <cell r="H321" t="str">
            <v>Almaty oblast</v>
          </cell>
          <cell r="I321" t="str">
            <v>person</v>
          </cell>
          <cell r="N321" t="str">
            <v>Алматы облысы</v>
          </cell>
          <cell r="O321" t="str">
            <v>адам.</v>
          </cell>
        </row>
        <row r="322">
          <cell r="A322" t="str">
            <v>1.10.43</v>
          </cell>
          <cell r="B322" t="str">
            <v>Атырауская область</v>
          </cell>
          <cell r="C322" t="str">
            <v>чел.</v>
          </cell>
          <cell r="H322" t="str">
            <v>Atyrau region</v>
          </cell>
          <cell r="I322" t="str">
            <v>person</v>
          </cell>
          <cell r="N322" t="str">
            <v>Атырау облысы</v>
          </cell>
          <cell r="O322" t="str">
            <v>адам.</v>
          </cell>
        </row>
        <row r="323">
          <cell r="A323" t="str">
            <v>1.10.44</v>
          </cell>
          <cell r="B323" t="str">
            <v>Западно-Казахстанская область</v>
          </cell>
          <cell r="C323" t="str">
            <v>чел.</v>
          </cell>
          <cell r="H323" t="str">
            <v>West Kazakhstan oblast</v>
          </cell>
          <cell r="I323" t="str">
            <v>person</v>
          </cell>
          <cell r="N323" t="str">
            <v>Батыс Қазақстан облысы</v>
          </cell>
          <cell r="O323" t="str">
            <v>адам.</v>
          </cell>
        </row>
        <row r="324">
          <cell r="A324" t="str">
            <v>1.10.45</v>
          </cell>
          <cell r="B324" t="str">
            <v>Жамбылская  область</v>
          </cell>
          <cell r="C324" t="str">
            <v>чел.</v>
          </cell>
          <cell r="H324" t="str">
            <v>Zhambyl region</v>
          </cell>
          <cell r="I324" t="str">
            <v>person</v>
          </cell>
          <cell r="N324" t="str">
            <v>Жамбыл облысы</v>
          </cell>
          <cell r="O324" t="str">
            <v>адам.</v>
          </cell>
        </row>
        <row r="325">
          <cell r="A325" t="str">
            <v>1.10.46</v>
          </cell>
          <cell r="B325" t="str">
            <v>Жетысуская область</v>
          </cell>
          <cell r="C325" t="str">
            <v>чел.</v>
          </cell>
          <cell r="H325" t="str">
            <v>Zhetysu region</v>
          </cell>
          <cell r="I325" t="str">
            <v>person</v>
          </cell>
          <cell r="N325" t="str">
            <v>Жетісу облысы</v>
          </cell>
          <cell r="O325" t="str">
            <v>адам.</v>
          </cell>
        </row>
        <row r="326">
          <cell r="A326" t="str">
            <v>1.10.47</v>
          </cell>
          <cell r="B326" t="str">
            <v>Карагандинская область</v>
          </cell>
          <cell r="C326" t="str">
            <v>чел.</v>
          </cell>
          <cell r="H326" t="str">
            <v>Karaganda region</v>
          </cell>
          <cell r="I326" t="str">
            <v>person</v>
          </cell>
          <cell r="N326" t="str">
            <v>Қарағанды облысы</v>
          </cell>
          <cell r="O326" t="str">
            <v>адам.</v>
          </cell>
        </row>
        <row r="327">
          <cell r="A327" t="str">
            <v>1.10.48</v>
          </cell>
          <cell r="B327" t="str">
            <v>Костанайская  область</v>
          </cell>
          <cell r="C327" t="str">
            <v>чел.</v>
          </cell>
          <cell r="H327" t="str">
            <v>Kostanay oblast</v>
          </cell>
          <cell r="I327" t="str">
            <v>person</v>
          </cell>
          <cell r="N327" t="str">
            <v>Қостанай облысы</v>
          </cell>
          <cell r="O327" t="str">
            <v>адам.</v>
          </cell>
        </row>
        <row r="328">
          <cell r="A328" t="str">
            <v>1.10.49</v>
          </cell>
          <cell r="B328" t="str">
            <v>Кызылординская область</v>
          </cell>
          <cell r="C328" t="str">
            <v>чел.</v>
          </cell>
          <cell r="H328" t="str">
            <v>Kyzylorda oblast</v>
          </cell>
          <cell r="I328" t="str">
            <v>person</v>
          </cell>
          <cell r="N328" t="str">
            <v>Қызылорда облысы</v>
          </cell>
          <cell r="O328" t="str">
            <v>адам.</v>
          </cell>
        </row>
        <row r="329">
          <cell r="A329" t="str">
            <v>1.10.50</v>
          </cell>
          <cell r="B329" t="str">
            <v>Мангистауская область</v>
          </cell>
          <cell r="C329" t="str">
            <v>чел.</v>
          </cell>
          <cell r="H329" t="str">
            <v>Mangystau oblast</v>
          </cell>
          <cell r="I329" t="str">
            <v>person</v>
          </cell>
          <cell r="N329" t="str">
            <v>Маңғыстау облысы</v>
          </cell>
          <cell r="O329" t="str">
            <v>адам.</v>
          </cell>
        </row>
        <row r="330">
          <cell r="A330" t="str">
            <v>1.10.51</v>
          </cell>
          <cell r="B330" t="str">
            <v>Павлодарская область</v>
          </cell>
          <cell r="C330" t="str">
            <v>чел.</v>
          </cell>
          <cell r="H330" t="str">
            <v>Pavlodar region</v>
          </cell>
          <cell r="I330" t="str">
            <v>person</v>
          </cell>
          <cell r="N330" t="str">
            <v>Павлодар облысы</v>
          </cell>
          <cell r="O330" t="str">
            <v>адам.</v>
          </cell>
        </row>
        <row r="331">
          <cell r="A331" t="str">
            <v>1.10.52</v>
          </cell>
          <cell r="B331" t="str">
            <v>Северо-Казахстанская область</v>
          </cell>
          <cell r="C331" t="str">
            <v>чел.</v>
          </cell>
          <cell r="H331" t="str">
            <v>North Kazakhstan oblast</v>
          </cell>
          <cell r="I331" t="str">
            <v>person</v>
          </cell>
          <cell r="N331" t="str">
            <v>Солтүстік Қазақстан облысы</v>
          </cell>
          <cell r="O331" t="str">
            <v>адам.</v>
          </cell>
        </row>
        <row r="332">
          <cell r="A332" t="str">
            <v>1.10.53</v>
          </cell>
          <cell r="B332" t="str">
            <v>Туркестанская  область</v>
          </cell>
          <cell r="C332" t="str">
            <v>чел.</v>
          </cell>
          <cell r="H332" t="str">
            <v>Turkestan region</v>
          </cell>
          <cell r="I332" t="str">
            <v>person</v>
          </cell>
          <cell r="N332" t="str">
            <v>Түркістан облысы</v>
          </cell>
          <cell r="O332" t="str">
            <v>адам.</v>
          </cell>
        </row>
        <row r="333">
          <cell r="A333" t="str">
            <v>1.10.54</v>
          </cell>
          <cell r="B333" t="str">
            <v>Улытауская область</v>
          </cell>
          <cell r="C333" t="str">
            <v>чел.</v>
          </cell>
          <cell r="H333" t="str">
            <v>Ulytau oblast</v>
          </cell>
          <cell r="I333" t="str">
            <v>person</v>
          </cell>
          <cell r="N333" t="str">
            <v>Ұлытау облысы</v>
          </cell>
          <cell r="O333" t="str">
            <v>адам.</v>
          </cell>
        </row>
        <row r="334">
          <cell r="A334" t="str">
            <v>1.10.55</v>
          </cell>
          <cell r="B334" t="str">
            <v>Восточно-Казахстанская область</v>
          </cell>
          <cell r="C334" t="str">
            <v>чел.</v>
          </cell>
          <cell r="H334" t="str">
            <v>East Kazakhstan oblast</v>
          </cell>
          <cell r="I334" t="str">
            <v>person</v>
          </cell>
          <cell r="N334" t="str">
            <v>Шығыс Қазақстан облысы</v>
          </cell>
          <cell r="O334" t="str">
            <v>адам.</v>
          </cell>
        </row>
        <row r="335">
          <cell r="A335" t="str">
            <v>1.10.56</v>
          </cell>
          <cell r="B335" t="str">
            <v>Южно-Казахстанская область (справочно, по примеру 2022 года)</v>
          </cell>
          <cell r="C335" t="str">
            <v>чел.</v>
          </cell>
          <cell r="H335" t="str">
            <v>South Kazakhstan region</v>
          </cell>
          <cell r="I335" t="str">
            <v>person</v>
          </cell>
          <cell r="N335" t="str">
            <v>Оңтүстік Қазақстан облысы (анықтама үшін, 2022 жылғы мысал бойынша)</v>
          </cell>
          <cell r="O335" t="str">
            <v>адам.</v>
          </cell>
        </row>
        <row r="336">
          <cell r="A336" t="str">
            <v>1.10.57</v>
          </cell>
          <cell r="B336" t="str">
            <v>г.Астана</v>
          </cell>
          <cell r="C336" t="str">
            <v>чел.</v>
          </cell>
          <cell r="H336" t="str">
            <v>Astana</v>
          </cell>
          <cell r="I336" t="str">
            <v>person</v>
          </cell>
          <cell r="N336" t="str">
            <v>Астана</v>
          </cell>
          <cell r="O336" t="str">
            <v>адам.</v>
          </cell>
        </row>
        <row r="337">
          <cell r="A337" t="str">
            <v>1.10.58</v>
          </cell>
          <cell r="B337" t="str">
            <v>г. Алматы</v>
          </cell>
          <cell r="C337" t="str">
            <v>чел.</v>
          </cell>
          <cell r="H337" t="str">
            <v>Almaty</v>
          </cell>
          <cell r="I337" t="str">
            <v>person</v>
          </cell>
          <cell r="N337" t="str">
            <v>Алматы қаласы</v>
          </cell>
          <cell r="O337" t="str">
            <v>адам.</v>
          </cell>
        </row>
        <row r="338">
          <cell r="A338" t="str">
            <v>1.10.59</v>
          </cell>
          <cell r="B338" t="str">
            <v>г. Шымкент</v>
          </cell>
          <cell r="C338" t="str">
            <v>чел.</v>
          </cell>
          <cell r="H338" t="str">
            <v>Shymkent</v>
          </cell>
          <cell r="I338" t="str">
            <v>person</v>
          </cell>
          <cell r="N338" t="str">
            <v>Шымкент</v>
          </cell>
          <cell r="O338" t="str">
            <v>адам.</v>
          </cell>
        </row>
        <row r="339">
          <cell r="A339" t="str">
            <v>1.10.60</v>
          </cell>
          <cell r="B339" t="str">
            <v>Прочие области (справочно, по примеру 2022 года)</v>
          </cell>
          <cell r="C339" t="str">
            <v>чел.</v>
          </cell>
          <cell r="H339" t="str">
            <v>Other regions</v>
          </cell>
          <cell r="I339" t="str">
            <v>person</v>
          </cell>
          <cell r="N339" t="str">
            <v>Басқа салалар (анықтама үшін, 2022 жылғы мысал бойынша)</v>
          </cell>
          <cell r="O339" t="str">
            <v>адам.</v>
          </cell>
        </row>
        <row r="340">
          <cell r="A340" t="str">
            <v>1.10.61</v>
          </cell>
          <cell r="B340" t="str">
            <v>За пределами Республики Казахстан</v>
          </cell>
          <cell r="C340" t="str">
            <v>чел.</v>
          </cell>
          <cell r="H340" t="str">
            <v>Outside the Republic of Kazakhstan</v>
          </cell>
          <cell r="I340" t="str">
            <v>person</v>
          </cell>
          <cell r="N340" t="str">
            <v>Қазақстан Республикасынан тыс жерлерде</v>
          </cell>
          <cell r="O340" t="str">
            <v>адам.</v>
          </cell>
        </row>
        <row r="341">
          <cell r="A341" t="str">
            <v>1.10.62</v>
          </cell>
          <cell r="B341" t="str">
            <v>Временные* работники</v>
          </cell>
          <cell r="C341" t="str">
            <v>чел.</v>
          </cell>
          <cell r="H341" t="str">
            <v>Temporary* employees</v>
          </cell>
          <cell r="I341" t="str">
            <v>person</v>
          </cell>
          <cell r="N341" t="str">
            <v xml:space="preserve">Уақытша* жұмыскерлер </v>
          </cell>
          <cell r="O341" t="str">
            <v>адам.</v>
          </cell>
        </row>
        <row r="342">
          <cell r="A342" t="str">
            <v>1.10.63</v>
          </cell>
          <cell r="B342" t="str">
            <v>по региону:</v>
          </cell>
          <cell r="H342" t="str">
            <v>by region</v>
          </cell>
          <cell r="N342" t="str">
            <v>аймақ бойынша</v>
          </cell>
        </row>
        <row r="343">
          <cell r="A343" t="str">
            <v>1.10.64</v>
          </cell>
          <cell r="B343" t="str">
            <v>Республика Казахстан</v>
          </cell>
          <cell r="C343" t="str">
            <v>чел.</v>
          </cell>
          <cell r="H343" t="str">
            <v>Republic of Kazakhstan</v>
          </cell>
          <cell r="I343" t="str">
            <v>person</v>
          </cell>
          <cell r="N343" t="str">
            <v>Қазақстан Республикасы</v>
          </cell>
          <cell r="O343" t="str">
            <v>адам.</v>
          </cell>
        </row>
        <row r="344">
          <cell r="A344" t="str">
            <v>1.10.65</v>
          </cell>
          <cell r="B344" t="str">
            <v>Абайская  область</v>
          </cell>
          <cell r="C344" t="str">
            <v>чел.</v>
          </cell>
          <cell r="H344" t="str">
            <v>Abai region</v>
          </cell>
          <cell r="I344" t="str">
            <v>person</v>
          </cell>
          <cell r="N344" t="str">
            <v>Абай ауданы</v>
          </cell>
          <cell r="O344" t="str">
            <v>адам.</v>
          </cell>
        </row>
        <row r="345">
          <cell r="A345" t="str">
            <v>1.10.66</v>
          </cell>
          <cell r="B345" t="str">
            <v>Акмолинская область</v>
          </cell>
          <cell r="C345" t="str">
            <v>чел.</v>
          </cell>
          <cell r="H345" t="str">
            <v>Akmola oblast</v>
          </cell>
          <cell r="I345" t="str">
            <v>person</v>
          </cell>
          <cell r="N345" t="str">
            <v>Ақмола облысы</v>
          </cell>
          <cell r="O345" t="str">
            <v>адам.</v>
          </cell>
        </row>
        <row r="346">
          <cell r="A346" t="str">
            <v>1.10.67</v>
          </cell>
          <cell r="B346" t="str">
            <v>Актюбинская область</v>
          </cell>
          <cell r="C346" t="str">
            <v>чел.</v>
          </cell>
          <cell r="H346" t="str">
            <v>Aktobe region</v>
          </cell>
          <cell r="I346" t="str">
            <v>person</v>
          </cell>
          <cell r="N346" t="str">
            <v>Ақтөбе облысы</v>
          </cell>
          <cell r="O346" t="str">
            <v>адам.</v>
          </cell>
        </row>
        <row r="347">
          <cell r="A347" t="str">
            <v>1.10.68</v>
          </cell>
          <cell r="B347" t="str">
            <v>Алматинская область</v>
          </cell>
          <cell r="C347" t="str">
            <v>чел.</v>
          </cell>
          <cell r="H347" t="str">
            <v>Almaty oblast</v>
          </cell>
          <cell r="I347" t="str">
            <v>person</v>
          </cell>
          <cell r="N347" t="str">
            <v>Алматы облысы</v>
          </cell>
          <cell r="O347" t="str">
            <v>адам.</v>
          </cell>
        </row>
        <row r="348">
          <cell r="A348" t="str">
            <v>1.10.69</v>
          </cell>
          <cell r="B348" t="str">
            <v>Атырауская область</v>
          </cell>
          <cell r="C348" t="str">
            <v>чел.</v>
          </cell>
          <cell r="H348" t="str">
            <v>Atyrau region</v>
          </cell>
          <cell r="I348" t="str">
            <v>person</v>
          </cell>
          <cell r="N348" t="str">
            <v>Атырау облысы</v>
          </cell>
          <cell r="O348" t="str">
            <v>адам.</v>
          </cell>
        </row>
        <row r="349">
          <cell r="A349" t="str">
            <v>1.10.70</v>
          </cell>
          <cell r="B349" t="str">
            <v>Западно-Казахстанская область</v>
          </cell>
          <cell r="C349" t="str">
            <v>чел.</v>
          </cell>
          <cell r="H349" t="str">
            <v>West Kazakhstan oblast</v>
          </cell>
          <cell r="I349" t="str">
            <v>person</v>
          </cell>
          <cell r="N349" t="str">
            <v>Батыс Қазақстан облысы</v>
          </cell>
          <cell r="O349" t="str">
            <v>адам.</v>
          </cell>
        </row>
        <row r="350">
          <cell r="A350" t="str">
            <v>1.10.71</v>
          </cell>
          <cell r="B350" t="str">
            <v>Жамбылская  область</v>
          </cell>
          <cell r="C350" t="str">
            <v>чел.</v>
          </cell>
          <cell r="H350" t="str">
            <v>Zhambyl region</v>
          </cell>
          <cell r="I350" t="str">
            <v>person</v>
          </cell>
          <cell r="N350" t="str">
            <v>Жамбыл облысы</v>
          </cell>
          <cell r="O350" t="str">
            <v>адам.</v>
          </cell>
        </row>
        <row r="351">
          <cell r="A351" t="str">
            <v>1.10.72</v>
          </cell>
          <cell r="B351" t="str">
            <v>Жетысуская область</v>
          </cell>
          <cell r="C351" t="str">
            <v>чел.</v>
          </cell>
          <cell r="H351" t="str">
            <v>Zhetysu region</v>
          </cell>
          <cell r="I351" t="str">
            <v>person</v>
          </cell>
          <cell r="N351" t="str">
            <v>Жетісу облысы</v>
          </cell>
          <cell r="O351" t="str">
            <v>адам.</v>
          </cell>
        </row>
        <row r="352">
          <cell r="A352" t="str">
            <v>1.10.73</v>
          </cell>
          <cell r="B352" t="str">
            <v>Карагандинская область</v>
          </cell>
          <cell r="C352" t="str">
            <v>чел.</v>
          </cell>
          <cell r="H352" t="str">
            <v>Karaganda region</v>
          </cell>
          <cell r="I352" t="str">
            <v>person</v>
          </cell>
          <cell r="N352" t="str">
            <v>Қарағанды облысы</v>
          </cell>
          <cell r="O352" t="str">
            <v>адам.</v>
          </cell>
        </row>
        <row r="353">
          <cell r="A353" t="str">
            <v>1.10.74</v>
          </cell>
          <cell r="B353" t="str">
            <v>Костанайская  область</v>
          </cell>
          <cell r="C353" t="str">
            <v>чел.</v>
          </cell>
          <cell r="H353" t="str">
            <v>Kostanay oblast</v>
          </cell>
          <cell r="I353" t="str">
            <v>person</v>
          </cell>
          <cell r="N353" t="str">
            <v>Қостанай облысы</v>
          </cell>
          <cell r="O353" t="str">
            <v>адам.</v>
          </cell>
        </row>
        <row r="354">
          <cell r="A354" t="str">
            <v>1.10.75</v>
          </cell>
          <cell r="B354" t="str">
            <v>Кызылординская область</v>
          </cell>
          <cell r="C354" t="str">
            <v>чел.</v>
          </cell>
          <cell r="H354" t="str">
            <v>Kyzylorda oblast</v>
          </cell>
          <cell r="I354" t="str">
            <v>person</v>
          </cell>
          <cell r="N354" t="str">
            <v>Қызылорда облысы</v>
          </cell>
          <cell r="O354" t="str">
            <v>адам.</v>
          </cell>
        </row>
        <row r="355">
          <cell r="A355" t="str">
            <v>1.10.76</v>
          </cell>
          <cell r="B355" t="str">
            <v>Мангистауская область</v>
          </cell>
          <cell r="C355" t="str">
            <v>чел.</v>
          </cell>
          <cell r="H355" t="str">
            <v>Mangystau oblast</v>
          </cell>
          <cell r="I355" t="str">
            <v>person</v>
          </cell>
          <cell r="N355" t="str">
            <v>Маңғыстау облысы</v>
          </cell>
          <cell r="O355" t="str">
            <v>адам.</v>
          </cell>
        </row>
        <row r="356">
          <cell r="A356" t="str">
            <v>1.10.77</v>
          </cell>
          <cell r="B356" t="str">
            <v>Павлодарская область</v>
          </cell>
          <cell r="C356" t="str">
            <v>чел.</v>
          </cell>
          <cell r="H356" t="str">
            <v>Pavlodar region</v>
          </cell>
          <cell r="I356" t="str">
            <v>person</v>
          </cell>
          <cell r="N356" t="str">
            <v>Павлодар облысы</v>
          </cell>
          <cell r="O356" t="str">
            <v>адам.</v>
          </cell>
        </row>
        <row r="357">
          <cell r="A357" t="str">
            <v>1.10.78</v>
          </cell>
          <cell r="B357" t="str">
            <v>Северо-Казахстанская область</v>
          </cell>
          <cell r="C357" t="str">
            <v>чел.</v>
          </cell>
          <cell r="H357" t="str">
            <v>North Kazakhstan oblast</v>
          </cell>
          <cell r="I357" t="str">
            <v>person</v>
          </cell>
          <cell r="N357" t="str">
            <v>Солтүстік Қазақстан облысы</v>
          </cell>
          <cell r="O357" t="str">
            <v>адам.</v>
          </cell>
        </row>
        <row r="358">
          <cell r="A358" t="str">
            <v>1.10.79</v>
          </cell>
          <cell r="B358" t="str">
            <v>Туркестанская  область</v>
          </cell>
          <cell r="C358" t="str">
            <v>чел.</v>
          </cell>
          <cell r="H358" t="str">
            <v>Turkestan region</v>
          </cell>
          <cell r="I358" t="str">
            <v>person</v>
          </cell>
          <cell r="N358" t="str">
            <v>Түркістан облысы</v>
          </cell>
          <cell r="O358" t="str">
            <v>адам.</v>
          </cell>
        </row>
        <row r="359">
          <cell r="A359" t="str">
            <v>1.10.80</v>
          </cell>
          <cell r="B359" t="str">
            <v>Улытауская область</v>
          </cell>
          <cell r="C359" t="str">
            <v>чел.</v>
          </cell>
          <cell r="H359" t="str">
            <v>Ulytau oblast</v>
          </cell>
          <cell r="I359" t="str">
            <v>person</v>
          </cell>
          <cell r="N359" t="str">
            <v>Ұлытау облысы</v>
          </cell>
          <cell r="O359" t="str">
            <v>адам.</v>
          </cell>
        </row>
        <row r="360">
          <cell r="A360" t="str">
            <v>1.10.81</v>
          </cell>
          <cell r="B360" t="str">
            <v>Восточно-Казахстанская область</v>
          </cell>
          <cell r="C360" t="str">
            <v>чел.</v>
          </cell>
          <cell r="H360" t="str">
            <v>East Kazakhstan oblast</v>
          </cell>
          <cell r="I360" t="str">
            <v>person</v>
          </cell>
          <cell r="N360" t="str">
            <v>Шығыс Қазақстан облысы</v>
          </cell>
          <cell r="O360" t="str">
            <v>адам.</v>
          </cell>
        </row>
        <row r="361">
          <cell r="A361" t="str">
            <v>1.10.82</v>
          </cell>
          <cell r="B361" t="str">
            <v>Южно-Казахстанская область (справочно, по примеру 2022 года)</v>
          </cell>
          <cell r="C361" t="str">
            <v>чел.</v>
          </cell>
          <cell r="H361" t="str">
            <v>South Kazakhstan region</v>
          </cell>
          <cell r="I361" t="str">
            <v>person</v>
          </cell>
          <cell r="N361" t="str">
            <v>Оңтүстік Қазақстан облысы (анықтама үшін, 2022 жылғы мысал бойынша)</v>
          </cell>
          <cell r="O361" t="str">
            <v>адам.</v>
          </cell>
        </row>
        <row r="362">
          <cell r="A362" t="str">
            <v>1.10.83</v>
          </cell>
          <cell r="B362" t="str">
            <v>г.Астана</v>
          </cell>
          <cell r="C362" t="str">
            <v>чел.</v>
          </cell>
          <cell r="H362" t="str">
            <v>Astana</v>
          </cell>
          <cell r="I362" t="str">
            <v>person</v>
          </cell>
          <cell r="N362" t="str">
            <v>Астана</v>
          </cell>
          <cell r="O362" t="str">
            <v>адам.</v>
          </cell>
        </row>
        <row r="363">
          <cell r="A363" t="str">
            <v>1.10.84</v>
          </cell>
          <cell r="B363" t="str">
            <v>г. Алматы</v>
          </cell>
          <cell r="C363" t="str">
            <v>чел.</v>
          </cell>
          <cell r="H363" t="str">
            <v>Almaty</v>
          </cell>
          <cell r="I363" t="str">
            <v>person</v>
          </cell>
          <cell r="N363" t="str">
            <v>Алматы қаласы</v>
          </cell>
          <cell r="O363" t="str">
            <v>адам.</v>
          </cell>
        </row>
        <row r="364">
          <cell r="A364" t="str">
            <v>1.10.85</v>
          </cell>
          <cell r="B364" t="str">
            <v>г. Шымкент</v>
          </cell>
          <cell r="C364" t="str">
            <v>чел.</v>
          </cell>
          <cell r="H364" t="str">
            <v>Shymkent</v>
          </cell>
          <cell r="I364" t="str">
            <v>person</v>
          </cell>
          <cell r="N364" t="str">
            <v>Шымкент</v>
          </cell>
          <cell r="O364" t="str">
            <v>адам.</v>
          </cell>
        </row>
        <row r="365">
          <cell r="A365" t="str">
            <v>1.10.86</v>
          </cell>
          <cell r="B365" t="str">
            <v>Прочие области (справочно, по примеру 2022 года)</v>
          </cell>
          <cell r="C365" t="str">
            <v>чел.</v>
          </cell>
          <cell r="H365" t="str">
            <v>Other regions</v>
          </cell>
          <cell r="I365" t="str">
            <v>person</v>
          </cell>
          <cell r="N365" t="str">
            <v>Басқа салалар (анықтама үшін, 2022 жылғы мысал бойынша)</v>
          </cell>
          <cell r="O365" t="str">
            <v>адам.</v>
          </cell>
        </row>
        <row r="366">
          <cell r="A366" t="str">
            <v>1.10.87</v>
          </cell>
          <cell r="B366" t="str">
            <v>За пределами Республики Казахстан</v>
          </cell>
          <cell r="C366" t="str">
            <v>чел.</v>
          </cell>
          <cell r="H366" t="str">
            <v>Outside the Republic of Kazakhstan</v>
          </cell>
          <cell r="I366" t="str">
            <v>person</v>
          </cell>
          <cell r="N366" t="str">
            <v>Қазақстан Республикасынан тыс жерлерде</v>
          </cell>
          <cell r="O366" t="str">
            <v>адам.</v>
          </cell>
        </row>
        <row r="367">
          <cell r="A367" t="str">
            <v>1.10.88</v>
          </cell>
        </row>
        <row r="368">
          <cell r="A368" t="str">
            <v>1.10.89</v>
          </cell>
          <cell r="B368" t="str">
            <v>* (на период отпусков по беременности и родам и по уходу за ребенком, учебный отпуск и др.)</v>
          </cell>
          <cell r="H368" t="str">
            <v>* (for the period of maternity and parental leave, study leave, etc.)</v>
          </cell>
          <cell r="N368" t="str">
            <v>* (жүктілік және босану және бала күтімі бойынша демалыс, оқу демалысы және т. б.)</v>
          </cell>
        </row>
        <row r="369">
          <cell r="A369" t="str">
            <v>1.10.90</v>
          </cell>
        </row>
        <row r="370">
          <cell r="A370" t="str">
            <v>1.10.91</v>
          </cell>
          <cell r="B370" t="str">
            <v>GRI 2-7</v>
          </cell>
          <cell r="C370" t="str">
            <v>Единица измерения</v>
          </cell>
          <cell r="H370" t="str">
            <v>GRI 2-7</v>
          </cell>
          <cell r="I370" t="str">
            <v>Unit of measure</v>
          </cell>
          <cell r="N370" t="str">
            <v>GRI 2-7</v>
          </cell>
          <cell r="O370" t="str">
            <v>Өлшем бірлігі</v>
          </cell>
        </row>
        <row r="371">
          <cell r="A371" t="str">
            <v>1.10.92</v>
          </cell>
          <cell r="B371" t="str">
            <v>Списочная численность работников на конец года</v>
          </cell>
          <cell r="C371" t="str">
            <v>чел.</v>
          </cell>
          <cell r="H371" t="str">
            <v xml:space="preserve">Number of employees at the end of the year </v>
          </cell>
          <cell r="I371" t="str">
            <v>person</v>
          </cell>
          <cell r="N371" t="str">
            <v>Жыл соңындағы жұмыскерлердің тізімдік саны</v>
          </cell>
          <cell r="O371" t="str">
            <v>адам.</v>
          </cell>
        </row>
        <row r="372">
          <cell r="A372" t="str">
            <v>1.10.93</v>
          </cell>
          <cell r="B372" t="str">
            <v>по времени работы:</v>
          </cell>
          <cell r="H372" t="str">
            <v>By working hours</v>
          </cell>
          <cell r="N372" t="str">
            <v>Жұмыс уақыты бойынша</v>
          </cell>
        </row>
        <row r="373">
          <cell r="A373" t="str">
            <v>1.10.94</v>
          </cell>
          <cell r="B373" t="str">
            <v>Полный рабочий день</v>
          </cell>
          <cell r="C373" t="str">
            <v>чел.</v>
          </cell>
          <cell r="H373" t="str">
            <v xml:space="preserve">Full-time employees </v>
          </cell>
          <cell r="I373" t="str">
            <v>person</v>
          </cell>
          <cell r="N373" t="str">
            <v>Толық жұмыс күні</v>
          </cell>
          <cell r="O373" t="str">
            <v>адам.</v>
          </cell>
        </row>
        <row r="374">
          <cell r="A374" t="str">
            <v>1.10.95</v>
          </cell>
          <cell r="B374" t="str">
            <v>Неполный рабочий день</v>
          </cell>
          <cell r="C374" t="str">
            <v>чел.</v>
          </cell>
          <cell r="H374" t="str">
            <v xml:space="preserve">Part-time employees </v>
          </cell>
          <cell r="I374" t="str">
            <v>person</v>
          </cell>
          <cell r="N374" t="str">
            <v>Толық емес жұмыс күні</v>
          </cell>
          <cell r="O374" t="str">
            <v>адам.</v>
          </cell>
        </row>
        <row r="375">
          <cell r="A375" t="str">
            <v>1.10.96</v>
          </cell>
        </row>
        <row r="376">
          <cell r="A376" t="str">
            <v>1.10.97</v>
          </cell>
          <cell r="B376" t="str">
            <v>GRI 401-1</v>
          </cell>
          <cell r="C376" t="str">
            <v>Единица измерения</v>
          </cell>
          <cell r="H376" t="str">
            <v>GRI 401-1</v>
          </cell>
          <cell r="I376" t="str">
            <v>Unit of measure</v>
          </cell>
          <cell r="N376" t="str">
            <v>GRI 401-1</v>
          </cell>
          <cell r="O376" t="str">
            <v>Өлшем бірлігі</v>
          </cell>
        </row>
        <row r="377">
          <cell r="A377" t="str">
            <v>1.10.98</v>
          </cell>
          <cell r="B377" t="str">
            <v>Текучесть кадров</v>
          </cell>
          <cell r="C377" t="str">
            <v>%</v>
          </cell>
          <cell r="H377" t="str">
            <v>Employee turnover</v>
          </cell>
          <cell r="I377" t="str">
            <v>%</v>
          </cell>
          <cell r="N377" t="str">
            <v>Кадрлардың ауысуы</v>
          </cell>
          <cell r="O377" t="str">
            <v>%</v>
          </cell>
        </row>
        <row r="378">
          <cell r="A378" t="str">
            <v>1.10.99</v>
          </cell>
          <cell r="B378" t="str">
            <v>по полу</v>
          </cell>
          <cell r="H378" t="str">
            <v>by gender</v>
          </cell>
          <cell r="N378" t="str">
            <v>жынысы бойынша</v>
          </cell>
        </row>
        <row r="379">
          <cell r="A379" t="str">
            <v>1.10.100</v>
          </cell>
          <cell r="B379" t="str">
            <v>Мужчины</v>
          </cell>
          <cell r="C379" t="str">
            <v>%</v>
          </cell>
          <cell r="H379" t="str">
            <v>Men</v>
          </cell>
          <cell r="I379" t="str">
            <v>%</v>
          </cell>
          <cell r="N379" t="str">
            <v>Ерлер</v>
          </cell>
          <cell r="O379" t="str">
            <v>%</v>
          </cell>
        </row>
        <row r="380">
          <cell r="A380" t="str">
            <v>1.10.101</v>
          </cell>
          <cell r="B380" t="str">
            <v>Женщины</v>
          </cell>
          <cell r="C380" t="str">
            <v>%</v>
          </cell>
          <cell r="H380" t="str">
            <v>Women</v>
          </cell>
          <cell r="I380" t="str">
            <v>%</v>
          </cell>
          <cell r="N380" t="str">
            <v>Әйелдер</v>
          </cell>
          <cell r="O380" t="str">
            <v>%</v>
          </cell>
        </row>
        <row r="381">
          <cell r="A381" t="str">
            <v>1.10.102</v>
          </cell>
          <cell r="B381" t="str">
            <v>по возрасту</v>
          </cell>
          <cell r="H381" t="str">
            <v>by age</v>
          </cell>
          <cell r="N381" t="str">
            <v>жасы бойынша</v>
          </cell>
        </row>
        <row r="382">
          <cell r="A382" t="str">
            <v>1.10.103</v>
          </cell>
          <cell r="B382" t="str">
            <v>До 30</v>
          </cell>
          <cell r="C382" t="str">
            <v>%</v>
          </cell>
          <cell r="H382" t="str">
            <v>Up to 30</v>
          </cell>
          <cell r="I382" t="str">
            <v>%</v>
          </cell>
          <cell r="N382" t="str">
            <v>30-ға дейін</v>
          </cell>
          <cell r="O382" t="str">
            <v>%</v>
          </cell>
        </row>
        <row r="383">
          <cell r="A383" t="str">
            <v>1.10.104</v>
          </cell>
          <cell r="B383" t="str">
            <v>30-50</v>
          </cell>
          <cell r="C383" t="str">
            <v>%</v>
          </cell>
          <cell r="H383" t="str">
            <v>30-50</v>
          </cell>
          <cell r="I383" t="str">
            <v>%</v>
          </cell>
          <cell r="N383" t="str">
            <v>30-50</v>
          </cell>
          <cell r="O383" t="str">
            <v>%</v>
          </cell>
        </row>
        <row r="384">
          <cell r="A384" t="str">
            <v>1.10.105</v>
          </cell>
          <cell r="B384" t="str">
            <v>Страше 50</v>
          </cell>
          <cell r="C384" t="str">
            <v>%</v>
          </cell>
          <cell r="H384" t="str">
            <v>50+</v>
          </cell>
          <cell r="I384" t="str">
            <v>%</v>
          </cell>
          <cell r="N384" t="str">
            <v>50-ден астам</v>
          </cell>
          <cell r="O384" t="str">
            <v>%</v>
          </cell>
        </row>
        <row r="385">
          <cell r="A385" t="str">
            <v>1.10.106</v>
          </cell>
        </row>
        <row r="386">
          <cell r="A386" t="str">
            <v>1.10.107</v>
          </cell>
          <cell r="B386" t="str">
            <v>GRI 401-1</v>
          </cell>
          <cell r="C386" t="str">
            <v>Единица измерения</v>
          </cell>
          <cell r="H386" t="str">
            <v>GRI 401-1</v>
          </cell>
          <cell r="I386" t="str">
            <v>Unit of measure</v>
          </cell>
          <cell r="N386" t="str">
            <v>GRI 401-1</v>
          </cell>
          <cell r="O386" t="str">
            <v>Өлшем бірлігі</v>
          </cell>
        </row>
        <row r="387">
          <cell r="A387" t="str">
            <v>1.10.108</v>
          </cell>
          <cell r="B387" t="str">
            <v>Новые работники, принятые в отчетном году</v>
          </cell>
          <cell r="C387" t="str">
            <v>чел.</v>
          </cell>
          <cell r="H387" t="str">
            <v xml:space="preserve">New employees hired in the reporting year broken down as follows  </v>
          </cell>
          <cell r="I387" t="str">
            <v>person</v>
          </cell>
          <cell r="N387" t="str">
            <v>Есепті жылы жұмысқа қабылданған жаңа жұмыскерлер</v>
          </cell>
          <cell r="O387" t="str">
            <v>адам.</v>
          </cell>
        </row>
        <row r="388">
          <cell r="A388" t="str">
            <v>1.10.109</v>
          </cell>
        </row>
        <row r="389">
          <cell r="A389" t="str">
            <v>1.10.110</v>
          </cell>
          <cell r="B389" t="str">
            <v>GRI 2-7, GRI 401-1</v>
          </cell>
          <cell r="C389" t="str">
            <v>Единица измерения</v>
          </cell>
          <cell r="D389" t="str">
            <v>Полный рабочий день, чел.</v>
          </cell>
          <cell r="E389" t="str">
            <v>Неполный рабочий день, чел.</v>
          </cell>
          <cell r="F389" t="str">
            <v>Текучесть кадров, %</v>
          </cell>
          <cell r="G389" t="str">
            <v>Новые работники, принятые в отчетном году, чел.</v>
          </cell>
          <cell r="H389" t="str">
            <v>GRI 2-7, GRI 401-1</v>
          </cell>
          <cell r="I389" t="str">
            <v>Unit of measure</v>
          </cell>
          <cell r="J389" t="str">
            <v>Full time, person</v>
          </cell>
          <cell r="K389" t="str">
            <v>Part-time, person</v>
          </cell>
          <cell r="L389" t="str">
            <v>Staff turnover, %</v>
          </cell>
          <cell r="M389" t="str">
            <v>New employees hired in the reporting year, person</v>
          </cell>
          <cell r="N389" t="str">
            <v>GRI 2-7, GRI 401-1</v>
          </cell>
          <cell r="O389" t="str">
            <v>Өлшем бірлігі</v>
          </cell>
          <cell r="P389" t="str">
            <v>Толық жұмыс күні, адам.</v>
          </cell>
          <cell r="Q389" t="str">
            <v>Толық емес жұмыс күні, адам.</v>
          </cell>
          <cell r="R389" t="str">
            <v>Кадрлардың ауысуы, %</v>
          </cell>
          <cell r="S389" t="str">
            <v>Есепті жылы жұмысқа қабылданған жаңа жұмыскерлер, адам.</v>
          </cell>
        </row>
        <row r="390">
          <cell r="A390" t="str">
            <v>1.10.111</v>
          </cell>
          <cell r="B390" t="str">
            <v>Штатные работники по регионам (2023 г.)</v>
          </cell>
          <cell r="H390" t="str">
            <v>Staff employees by region (2023)</v>
          </cell>
          <cell r="N390" t="str">
            <v>Аймақ бойынша жұмыскерлер (2023 ж.)</v>
          </cell>
        </row>
        <row r="391">
          <cell r="A391" t="str">
            <v>1.10.112</v>
          </cell>
          <cell r="B391" t="str">
            <v>Республика Казахстан</v>
          </cell>
          <cell r="C391" t="str">
            <v>чел. или %</v>
          </cell>
          <cell r="H391" t="str">
            <v>Republic of Kazakhstan</v>
          </cell>
          <cell r="I391" t="str">
            <v>person or %</v>
          </cell>
          <cell r="N391" t="str">
            <v>Қазақстан Республикасы</v>
          </cell>
          <cell r="O391" t="str">
            <v>адам. н/е %</v>
          </cell>
        </row>
        <row r="392">
          <cell r="A392" t="str">
            <v>1.10.113</v>
          </cell>
          <cell r="B392" t="str">
            <v>Абайская  область</v>
          </cell>
          <cell r="C392" t="str">
            <v>чел. или %</v>
          </cell>
          <cell r="H392" t="str">
            <v>Abai region</v>
          </cell>
          <cell r="I392" t="str">
            <v>person or %</v>
          </cell>
          <cell r="N392" t="str">
            <v>Абай ауданы</v>
          </cell>
          <cell r="O392" t="str">
            <v>адам. н/е %</v>
          </cell>
        </row>
        <row r="393">
          <cell r="A393" t="str">
            <v>1.10.114</v>
          </cell>
          <cell r="B393" t="str">
            <v>Акмолинская область</v>
          </cell>
          <cell r="C393" t="str">
            <v>чел. или %</v>
          </cell>
          <cell r="H393" t="str">
            <v>Akmola oblast</v>
          </cell>
          <cell r="I393" t="str">
            <v>person or %</v>
          </cell>
          <cell r="N393" t="str">
            <v>Ақмола облысы</v>
          </cell>
          <cell r="O393" t="str">
            <v>адам. н/е %</v>
          </cell>
        </row>
        <row r="394">
          <cell r="A394" t="str">
            <v>1.10.115</v>
          </cell>
          <cell r="B394" t="str">
            <v>Актюбинская область</v>
          </cell>
          <cell r="C394" t="str">
            <v>чел. или %</v>
          </cell>
          <cell r="H394" t="str">
            <v>Aktobe region</v>
          </cell>
          <cell r="I394" t="str">
            <v>person or %</v>
          </cell>
          <cell r="N394" t="str">
            <v>Ақтөбе облысы</v>
          </cell>
          <cell r="O394" t="str">
            <v>адам. н/е %</v>
          </cell>
        </row>
        <row r="395">
          <cell r="A395" t="str">
            <v>1.10.116</v>
          </cell>
          <cell r="B395" t="str">
            <v>Алматинская область</v>
          </cell>
          <cell r="C395" t="str">
            <v>чел. или %</v>
          </cell>
          <cell r="H395" t="str">
            <v>Almaty oblast</v>
          </cell>
          <cell r="I395" t="str">
            <v>person or %</v>
          </cell>
          <cell r="N395" t="str">
            <v>Алматы облысы</v>
          </cell>
          <cell r="O395" t="str">
            <v>адам. н/е %</v>
          </cell>
        </row>
        <row r="396">
          <cell r="A396" t="str">
            <v>1.10.117</v>
          </cell>
          <cell r="B396" t="str">
            <v>Атырауская область</v>
          </cell>
          <cell r="C396" t="str">
            <v>чел. или %</v>
          </cell>
          <cell r="H396" t="str">
            <v>Atyrau region</v>
          </cell>
          <cell r="I396" t="str">
            <v>person or %</v>
          </cell>
          <cell r="N396" t="str">
            <v>Атырау облысы</v>
          </cell>
          <cell r="O396" t="str">
            <v>адам. н/е %</v>
          </cell>
        </row>
        <row r="397">
          <cell r="A397" t="str">
            <v>1.10.118</v>
          </cell>
          <cell r="B397" t="str">
            <v>Западно-Казахстанская область</v>
          </cell>
          <cell r="C397" t="str">
            <v>чел. или %</v>
          </cell>
          <cell r="H397" t="str">
            <v>West Kazakhstan oblast</v>
          </cell>
          <cell r="I397" t="str">
            <v>person or %</v>
          </cell>
          <cell r="N397" t="str">
            <v>Батыс Қазақстан облысы</v>
          </cell>
          <cell r="O397" t="str">
            <v>адам. н/е %</v>
          </cell>
        </row>
        <row r="398">
          <cell r="A398" t="str">
            <v>1.10.119</v>
          </cell>
          <cell r="B398" t="str">
            <v>Жамбылская  область</v>
          </cell>
          <cell r="C398" t="str">
            <v>чел. или %</v>
          </cell>
          <cell r="H398" t="str">
            <v>Zhambyl region</v>
          </cell>
          <cell r="I398" t="str">
            <v>person or %</v>
          </cell>
          <cell r="N398" t="str">
            <v>Жамбыл облысы</v>
          </cell>
          <cell r="O398" t="str">
            <v>адам. н/е %</v>
          </cell>
        </row>
        <row r="399">
          <cell r="A399" t="str">
            <v>1.10.120</v>
          </cell>
          <cell r="B399" t="str">
            <v>Жетысуская область</v>
          </cell>
          <cell r="C399" t="str">
            <v>чел. или %</v>
          </cell>
          <cell r="H399" t="str">
            <v>Zhetysu region</v>
          </cell>
          <cell r="I399" t="str">
            <v>person or %</v>
          </cell>
          <cell r="N399" t="str">
            <v>Жетісу облысы</v>
          </cell>
          <cell r="O399" t="str">
            <v>адам. н/е %</v>
          </cell>
        </row>
        <row r="400">
          <cell r="A400" t="str">
            <v>1.10.121</v>
          </cell>
          <cell r="B400" t="str">
            <v>Карагандинская область</v>
          </cell>
          <cell r="C400" t="str">
            <v>чел. или %</v>
          </cell>
          <cell r="H400" t="str">
            <v>Karaganda region</v>
          </cell>
          <cell r="I400" t="str">
            <v>person or %</v>
          </cell>
          <cell r="N400" t="str">
            <v>Қарағанды облысы</v>
          </cell>
          <cell r="O400" t="str">
            <v>адам. н/е %</v>
          </cell>
        </row>
        <row r="401">
          <cell r="A401" t="str">
            <v>1.10.122</v>
          </cell>
          <cell r="B401" t="str">
            <v>Костанайская  область</v>
          </cell>
          <cell r="C401" t="str">
            <v>чел. или %</v>
          </cell>
          <cell r="H401" t="str">
            <v>Kostanay oblast</v>
          </cell>
          <cell r="I401" t="str">
            <v>person or %</v>
          </cell>
          <cell r="N401" t="str">
            <v>Қостанай облысы</v>
          </cell>
          <cell r="O401" t="str">
            <v>адам. н/е %</v>
          </cell>
        </row>
        <row r="402">
          <cell r="A402" t="str">
            <v>1.10.123</v>
          </cell>
          <cell r="B402" t="str">
            <v>Кызылординская область</v>
          </cell>
          <cell r="C402" t="str">
            <v>чел. или %</v>
          </cell>
          <cell r="H402" t="str">
            <v>Kyzylorda oblast</v>
          </cell>
          <cell r="I402" t="str">
            <v>person or %</v>
          </cell>
          <cell r="N402" t="str">
            <v>Қызылорда облысы</v>
          </cell>
          <cell r="O402" t="str">
            <v>адам. н/е %</v>
          </cell>
        </row>
        <row r="403">
          <cell r="A403" t="str">
            <v>1.10.124</v>
          </cell>
          <cell r="B403" t="str">
            <v>Мангистауская область</v>
          </cell>
          <cell r="C403" t="str">
            <v>чел. или %</v>
          </cell>
          <cell r="H403" t="str">
            <v>Mangystau oblast</v>
          </cell>
          <cell r="I403" t="str">
            <v>person or %</v>
          </cell>
          <cell r="N403" t="str">
            <v>Маңғыстау облысы</v>
          </cell>
          <cell r="O403" t="str">
            <v>адам. н/е %</v>
          </cell>
        </row>
        <row r="404">
          <cell r="A404" t="str">
            <v>1.10.125</v>
          </cell>
          <cell r="B404" t="str">
            <v>Павлодарская область</v>
          </cell>
          <cell r="C404" t="str">
            <v>чел. или %</v>
          </cell>
          <cell r="H404" t="str">
            <v>Pavlodar region</v>
          </cell>
          <cell r="I404" t="str">
            <v>person or %</v>
          </cell>
          <cell r="N404" t="str">
            <v>Павлодар облысы</v>
          </cell>
          <cell r="O404" t="str">
            <v>адам. н/е %</v>
          </cell>
        </row>
        <row r="405">
          <cell r="A405" t="str">
            <v>1.10.126</v>
          </cell>
          <cell r="B405" t="str">
            <v>Северо-Казахстанская область</v>
          </cell>
          <cell r="C405" t="str">
            <v>чел. или %</v>
          </cell>
          <cell r="H405" t="str">
            <v>North Kazakhstan oblast</v>
          </cell>
          <cell r="I405" t="str">
            <v>person or %</v>
          </cell>
          <cell r="N405" t="str">
            <v>Солтүстік Қазақстан облысы</v>
          </cell>
          <cell r="O405" t="str">
            <v>адам. н/е %</v>
          </cell>
        </row>
        <row r="406">
          <cell r="A406" t="str">
            <v>1.10.127</v>
          </cell>
          <cell r="B406" t="str">
            <v>Туркестанская  область</v>
          </cell>
          <cell r="C406" t="str">
            <v>чел. или %</v>
          </cell>
          <cell r="H406" t="str">
            <v>Turkestan region</v>
          </cell>
          <cell r="I406" t="str">
            <v>person or %</v>
          </cell>
          <cell r="N406" t="str">
            <v>Түркістан облысы</v>
          </cell>
          <cell r="O406" t="str">
            <v>адам. н/е %</v>
          </cell>
        </row>
        <row r="407">
          <cell r="A407" t="str">
            <v>1.10.128</v>
          </cell>
          <cell r="B407" t="str">
            <v>Улытауская область</v>
          </cell>
          <cell r="C407" t="str">
            <v>чел. или %</v>
          </cell>
          <cell r="H407" t="str">
            <v>Ulytau oblast</v>
          </cell>
          <cell r="I407" t="str">
            <v>person or %</v>
          </cell>
          <cell r="N407" t="str">
            <v>Ұлытау облысы</v>
          </cell>
          <cell r="O407" t="str">
            <v>адам. н/е %</v>
          </cell>
        </row>
        <row r="408">
          <cell r="A408" t="str">
            <v>1.10.129</v>
          </cell>
          <cell r="B408" t="str">
            <v>Восточно-Казахстанская область</v>
          </cell>
          <cell r="C408" t="str">
            <v>чел. или %</v>
          </cell>
          <cell r="H408" t="str">
            <v>East Kazakhstan oblast</v>
          </cell>
          <cell r="I408" t="str">
            <v>person or %</v>
          </cell>
          <cell r="N408" t="str">
            <v>Шығыс Қазақстан облысы</v>
          </cell>
          <cell r="O408" t="str">
            <v>адам. н/е %</v>
          </cell>
        </row>
        <row r="409">
          <cell r="A409" t="str">
            <v>1.10.130</v>
          </cell>
          <cell r="B409" t="str">
            <v>г.Астана</v>
          </cell>
          <cell r="C409" t="str">
            <v>чел. или %</v>
          </cell>
          <cell r="H409" t="str">
            <v>Astana</v>
          </cell>
          <cell r="I409" t="str">
            <v>person or %</v>
          </cell>
          <cell r="N409" t="str">
            <v>Астана</v>
          </cell>
          <cell r="O409" t="str">
            <v>адам. н/е %</v>
          </cell>
        </row>
        <row r="410">
          <cell r="A410" t="str">
            <v>1.10.131</v>
          </cell>
          <cell r="B410" t="str">
            <v>г. Алматы</v>
          </cell>
          <cell r="C410" t="str">
            <v>чел. или %</v>
          </cell>
          <cell r="H410" t="str">
            <v>Almaty</v>
          </cell>
          <cell r="I410" t="str">
            <v>person or %</v>
          </cell>
          <cell r="N410" t="str">
            <v>Алматы қаласы</v>
          </cell>
          <cell r="O410" t="str">
            <v>адам. н/е %</v>
          </cell>
        </row>
        <row r="411">
          <cell r="A411" t="str">
            <v>1.10.132</v>
          </cell>
          <cell r="B411" t="str">
            <v>г. Шымкент</v>
          </cell>
          <cell r="C411" t="str">
            <v>чел. или %</v>
          </cell>
          <cell r="H411" t="str">
            <v>Shymkent</v>
          </cell>
          <cell r="I411" t="str">
            <v>person or %</v>
          </cell>
          <cell r="N411" t="str">
            <v>Шымкент</v>
          </cell>
          <cell r="O411" t="str">
            <v>адам. н/е %</v>
          </cell>
        </row>
        <row r="412">
          <cell r="A412" t="str">
            <v>1.10.133</v>
          </cell>
          <cell r="B412" t="str">
            <v xml:space="preserve">Прочие области </v>
          </cell>
          <cell r="C412" t="str">
            <v>чел. или %</v>
          </cell>
          <cell r="H412" t="str">
            <v>Other</v>
          </cell>
          <cell r="I412" t="str">
            <v>person or %</v>
          </cell>
          <cell r="N412" t="str">
            <v>Басқа аймақтар</v>
          </cell>
          <cell r="O412" t="str">
            <v>адам. н/е %</v>
          </cell>
        </row>
        <row r="413">
          <cell r="A413" t="str">
            <v>1.10.134</v>
          </cell>
          <cell r="B413" t="str">
            <v>За пределами Республики Казахстан</v>
          </cell>
          <cell r="C413" t="str">
            <v>чел. или %</v>
          </cell>
          <cell r="H413" t="str">
            <v>Outside the Republic of Kazakhstan</v>
          </cell>
          <cell r="I413" t="str">
            <v>person or %</v>
          </cell>
          <cell r="N413" t="str">
            <v>Қазақстан Республикасынан тыс жерлерде</v>
          </cell>
          <cell r="O413" t="str">
            <v>адам. н/е %</v>
          </cell>
        </row>
        <row r="414">
          <cell r="A414" t="str">
            <v>1.10.135</v>
          </cell>
        </row>
        <row r="415">
          <cell r="A415" t="str">
            <v>1.10.136</v>
          </cell>
          <cell r="B415" t="str">
            <v>GRI 401-3</v>
          </cell>
          <cell r="C415" t="str">
            <v>Единица измерения</v>
          </cell>
          <cell r="H415" t="str">
            <v>GRI 401-3</v>
          </cell>
          <cell r="I415" t="str">
            <v>Unit of measure</v>
          </cell>
          <cell r="N415" t="str">
            <v>GRI 401-3</v>
          </cell>
          <cell r="O415" t="str">
            <v>Өлшем бірлігі</v>
          </cell>
        </row>
        <row r="416">
          <cell r="A416" t="str">
            <v>1.10.137</v>
          </cell>
          <cell r="B416" t="str">
            <v xml:space="preserve">Количество работников, которые ушли в отпуска по беременности и родам и в отпуска по уходу за ребенком </v>
          </cell>
          <cell r="C416" t="str">
            <v>чел.</v>
          </cell>
          <cell r="H416" t="str">
            <v>Number of employees who went on maternity and parental leave</v>
          </cell>
          <cell r="I416" t="str">
            <v>person</v>
          </cell>
          <cell r="N416" t="str">
            <v>Жүктілік және бала күтімі бойынша демалысқа шыққан жұмыскерлер саны</v>
          </cell>
          <cell r="O416" t="str">
            <v>адам.</v>
          </cell>
        </row>
        <row r="417">
          <cell r="A417" t="str">
            <v>1.10.138</v>
          </cell>
          <cell r="B417" t="str">
            <v>Мужчины</v>
          </cell>
          <cell r="C417" t="str">
            <v>чел.</v>
          </cell>
          <cell r="H417" t="str">
            <v>Men</v>
          </cell>
          <cell r="I417" t="str">
            <v>person</v>
          </cell>
          <cell r="N417" t="str">
            <v>Ерлер</v>
          </cell>
          <cell r="O417" t="str">
            <v>адам.</v>
          </cell>
        </row>
        <row r="418">
          <cell r="A418" t="str">
            <v>1.10.139</v>
          </cell>
          <cell r="B418" t="str">
            <v>Женщины</v>
          </cell>
          <cell r="C418" t="str">
            <v>чел.</v>
          </cell>
          <cell r="H418" t="str">
            <v>Women</v>
          </cell>
          <cell r="I418" t="str">
            <v>person</v>
          </cell>
          <cell r="N418" t="str">
            <v>Әйелдер</v>
          </cell>
          <cell r="O418" t="str">
            <v>адам.</v>
          </cell>
        </row>
        <row r="419">
          <cell r="A419" t="str">
            <v>1.10.140</v>
          </cell>
          <cell r="B419" t="str">
            <v>Количество работников, вернувшихся на работу в отчетном периоде после окончания отпуска по уходу за ребенком</v>
          </cell>
          <cell r="C419" t="str">
            <v>чел.</v>
          </cell>
          <cell r="H419" t="str">
            <v>Number of employees who returned to work in the reporting period after the end of parental leave</v>
          </cell>
          <cell r="I419" t="str">
            <v>person</v>
          </cell>
          <cell r="N419" t="str">
            <v>Бала күтімі демалысы аяқталғаннан кейін есепті кезеңде жұмысқа оралған жұмыскерлер саны</v>
          </cell>
          <cell r="O419" t="str">
            <v>адам.</v>
          </cell>
        </row>
        <row r="420">
          <cell r="A420" t="str">
            <v>1.10.141</v>
          </cell>
          <cell r="B420" t="str">
            <v>Мужчины</v>
          </cell>
          <cell r="C420" t="str">
            <v>чел.</v>
          </cell>
          <cell r="H420" t="str">
            <v>Men</v>
          </cell>
          <cell r="I420" t="str">
            <v>person</v>
          </cell>
          <cell r="N420" t="str">
            <v>Ерлер</v>
          </cell>
          <cell r="O420" t="str">
            <v>адам.</v>
          </cell>
        </row>
        <row r="421">
          <cell r="A421" t="str">
            <v>1.10.142</v>
          </cell>
          <cell r="B421" t="str">
            <v>Женщины</v>
          </cell>
          <cell r="C421" t="str">
            <v>чел.</v>
          </cell>
          <cell r="H421" t="str">
            <v>Women</v>
          </cell>
          <cell r="I421" t="str">
            <v>person</v>
          </cell>
          <cell r="N421" t="str">
            <v>Әйелдер</v>
          </cell>
          <cell r="O421" t="str">
            <v>адам.</v>
          </cell>
        </row>
        <row r="422">
          <cell r="A422" t="str">
            <v>1.10.143</v>
          </cell>
          <cell r="B422" t="str">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ell>
          <cell r="C422" t="str">
            <v>чел.</v>
          </cell>
          <cell r="H422" t="str">
            <v>Number of employees who returned to work after the end of maternity leave who were still working 12 months after returning to work</v>
          </cell>
          <cell r="I422" t="str">
            <v>person</v>
          </cell>
          <cell r="N422" t="str">
            <v>Бала күтімі бойынша демалыс аяқталғаннан кейін жұмысқа оралған, жұмысқа оралғаннан кейін 12 айдан кейін жұмысын жалғастырған жұмыскерлердің саны</v>
          </cell>
          <cell r="O422" t="str">
            <v>адам.</v>
          </cell>
        </row>
        <row r="423">
          <cell r="A423" t="str">
            <v>1.10.144</v>
          </cell>
          <cell r="B423" t="str">
            <v>Мужчины</v>
          </cell>
          <cell r="C423" t="str">
            <v>чел.</v>
          </cell>
          <cell r="H423" t="str">
            <v>Men</v>
          </cell>
          <cell r="I423" t="str">
            <v>person</v>
          </cell>
          <cell r="N423" t="str">
            <v>Ерлер</v>
          </cell>
          <cell r="O423" t="str">
            <v>адам.</v>
          </cell>
        </row>
        <row r="424">
          <cell r="A424" t="str">
            <v>1.10.145</v>
          </cell>
          <cell r="B424" t="str">
            <v>Женщины</v>
          </cell>
          <cell r="C424" t="str">
            <v>чел.</v>
          </cell>
          <cell r="H424" t="str">
            <v>Women</v>
          </cell>
          <cell r="I424" t="str">
            <v>person</v>
          </cell>
          <cell r="N424" t="str">
            <v>Әйелдер</v>
          </cell>
          <cell r="O424" t="str">
            <v>адам.</v>
          </cell>
        </row>
        <row r="425">
          <cell r="A425" t="str">
            <v>1.10.146</v>
          </cell>
        </row>
        <row r="426">
          <cell r="A426" t="str">
            <v>1.10.147</v>
          </cell>
          <cell r="B426" t="str">
            <v>GRI 401-3</v>
          </cell>
          <cell r="C426" t="str">
            <v>Единица измерения</v>
          </cell>
          <cell r="H426" t="str">
            <v>GRI 401-3</v>
          </cell>
          <cell r="I426" t="str">
            <v>Unit of measure</v>
          </cell>
          <cell r="N426" t="str">
            <v>GRI 401-3</v>
          </cell>
          <cell r="O426" t="str">
            <v>Өлшем бірлігі</v>
          </cell>
        </row>
        <row r="427">
          <cell r="A427" t="str">
            <v>1.10.148</v>
          </cell>
          <cell r="B427" t="str">
            <v>Коэффициент возвращения</v>
          </cell>
          <cell r="C427" t="str">
            <v>%</v>
          </cell>
          <cell r="H427" t="str">
            <v>Return rate</v>
          </cell>
          <cell r="I427" t="str">
            <v>%</v>
          </cell>
          <cell r="N427" t="str">
            <v>Қайтару коэффициенті</v>
          </cell>
          <cell r="O427" t="str">
            <v>%</v>
          </cell>
        </row>
        <row r="428">
          <cell r="A428" t="str">
            <v>1.10.149</v>
          </cell>
          <cell r="B428" t="str">
            <v>Коэффициент удержания</v>
          </cell>
          <cell r="C428" t="str">
            <v>%</v>
          </cell>
          <cell r="H428" t="str">
            <v>Retention rate</v>
          </cell>
          <cell r="I428" t="str">
            <v>%</v>
          </cell>
          <cell r="N428" t="str">
            <v>Ұстау коэффициенті</v>
          </cell>
          <cell r="O428" t="str">
            <v>%</v>
          </cell>
        </row>
        <row r="430">
          <cell r="A430" t="str">
            <v>1.11.1</v>
          </cell>
          <cell r="B430" t="str">
            <v>Разнообразие и инклюзивность</v>
          </cell>
          <cell r="H430" t="str">
            <v>Diversity and Inclusion</v>
          </cell>
          <cell r="N430" t="str">
            <v>Әртүрлілік және инклюзия</v>
          </cell>
        </row>
        <row r="431">
          <cell r="A431" t="str">
            <v>1.11.2</v>
          </cell>
        </row>
        <row r="432">
          <cell r="A432" t="str">
            <v>1.11.3</v>
          </cell>
          <cell r="B432" t="str">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ell>
          <cell r="H432" t="str">
            <v xml:space="preserve">We strive to create a work environment where any form of discrimination on religious, racial, ethnic, gender, age or other grounds is eliminated.
In particular, we ensure that workers' rights are respected, with particular attention to the protection of women's rights. </v>
          </cell>
          <cell r="N432" t="str">
            <v>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v>
          </cell>
        </row>
        <row r="433">
          <cell r="A433" t="str">
            <v>1.11.4</v>
          </cell>
        </row>
        <row r="434">
          <cell r="A434" t="str">
            <v>1.11.5</v>
          </cell>
          <cell r="B434" t="str">
            <v>GRI 2-7</v>
          </cell>
          <cell r="C434" t="str">
            <v>Единица измерения</v>
          </cell>
          <cell r="H434" t="str">
            <v>GRI 2-7</v>
          </cell>
          <cell r="I434" t="str">
            <v>Unit of measure</v>
          </cell>
          <cell r="N434" t="str">
            <v>GRI 2-7</v>
          </cell>
          <cell r="O434" t="str">
            <v>Өлшем бірлігі</v>
          </cell>
        </row>
        <row r="435">
          <cell r="A435" t="str">
            <v>1.11.6</v>
          </cell>
          <cell r="B435" t="str">
            <v>Списочная численность работников на конец года</v>
          </cell>
          <cell r="C435" t="str">
            <v>чел.</v>
          </cell>
          <cell r="H435" t="str">
            <v xml:space="preserve">Number of employees at the end of the year </v>
          </cell>
          <cell r="I435" t="str">
            <v>person</v>
          </cell>
          <cell r="N435" t="str">
            <v>Жыл соңындағы жұмыскерлердің тізімдік саны</v>
          </cell>
          <cell r="O435" t="str">
            <v>адам.</v>
          </cell>
        </row>
        <row r="436">
          <cell r="A436" t="str">
            <v>1.11.7</v>
          </cell>
          <cell r="B436" t="str">
            <v>Мужчины</v>
          </cell>
          <cell r="C436" t="str">
            <v>чел.</v>
          </cell>
          <cell r="H436" t="str">
            <v>Men</v>
          </cell>
          <cell r="I436" t="str">
            <v>person</v>
          </cell>
          <cell r="N436" t="str">
            <v>Ерлер</v>
          </cell>
          <cell r="O436" t="str">
            <v>адам.</v>
          </cell>
        </row>
        <row r="437">
          <cell r="A437" t="str">
            <v>1.11.8</v>
          </cell>
          <cell r="B437" t="str">
            <v>Доля мужчин</v>
          </cell>
          <cell r="C437" t="str">
            <v>%</v>
          </cell>
          <cell r="H437" t="str">
            <v>Share of men</v>
          </cell>
          <cell r="I437" t="str">
            <v>%</v>
          </cell>
          <cell r="N437" t="str">
            <v>Ерлердің үлесі</v>
          </cell>
          <cell r="O437" t="str">
            <v>%</v>
          </cell>
        </row>
        <row r="438">
          <cell r="A438" t="str">
            <v>1.11.9</v>
          </cell>
          <cell r="B438" t="str">
            <v>Женщины</v>
          </cell>
          <cell r="C438" t="str">
            <v>чел.</v>
          </cell>
          <cell r="H438" t="str">
            <v>Women</v>
          </cell>
          <cell r="I438" t="str">
            <v>person</v>
          </cell>
          <cell r="N438" t="str">
            <v>Әйелдер</v>
          </cell>
          <cell r="O438" t="str">
            <v>адам.</v>
          </cell>
        </row>
        <row r="439">
          <cell r="A439" t="str">
            <v>1.11.10</v>
          </cell>
          <cell r="B439" t="str">
            <v>Доля женщин</v>
          </cell>
          <cell r="C439" t="str">
            <v>%</v>
          </cell>
          <cell r="H439" t="str">
            <v>Share of women</v>
          </cell>
          <cell r="I439" t="str">
            <v>%</v>
          </cell>
          <cell r="N439" t="str">
            <v>Әйелдердің үлесі</v>
          </cell>
          <cell r="O439" t="str">
            <v>%</v>
          </cell>
        </row>
        <row r="440">
          <cell r="A440" t="str">
            <v>1.11.11</v>
          </cell>
        </row>
        <row r="441">
          <cell r="A441" t="str">
            <v>1.11.12</v>
          </cell>
          <cell r="B441" t="str">
            <v>GRI 2-7</v>
          </cell>
          <cell r="C441" t="str">
            <v>Единица измерения</v>
          </cell>
          <cell r="H441" t="str">
            <v>GRI 2-7</v>
          </cell>
          <cell r="I441" t="str">
            <v>Unit of measure</v>
          </cell>
          <cell r="N441" t="str">
            <v>GRI 2-7</v>
          </cell>
          <cell r="O441" t="str">
            <v>Өлшем бірлігі</v>
          </cell>
        </row>
        <row r="442">
          <cell r="A442" t="str">
            <v>1.11.13</v>
          </cell>
          <cell r="B442" t="str">
            <v>Списочная численность работников на конец года</v>
          </cell>
          <cell r="C442" t="str">
            <v>чел.</v>
          </cell>
          <cell r="H442" t="str">
            <v>Number of employees at the end of the year</v>
          </cell>
          <cell r="I442" t="str">
            <v>person</v>
          </cell>
          <cell r="N442" t="str">
            <v>Жыл соңындағы жұмыскерлердің тізімдік саны</v>
          </cell>
          <cell r="O442" t="str">
            <v>адам.</v>
          </cell>
        </row>
        <row r="443">
          <cell r="A443" t="str">
            <v>1.11.14</v>
          </cell>
          <cell r="B443" t="str">
            <v>по возрасту</v>
          </cell>
          <cell r="H443" t="str">
            <v>by age</v>
          </cell>
          <cell r="N443" t="str">
            <v>жасы бойынша</v>
          </cell>
        </row>
        <row r="444">
          <cell r="A444" t="str">
            <v>1.11.15</v>
          </cell>
          <cell r="B444" t="str">
            <v>До 30</v>
          </cell>
          <cell r="C444" t="str">
            <v>чел.</v>
          </cell>
          <cell r="H444" t="str">
            <v>Up to 30</v>
          </cell>
          <cell r="I444" t="str">
            <v>person</v>
          </cell>
          <cell r="N444" t="str">
            <v>30-ға дейін</v>
          </cell>
          <cell r="O444" t="str">
            <v>адам.</v>
          </cell>
        </row>
        <row r="445">
          <cell r="A445" t="str">
            <v>1.11.16</v>
          </cell>
          <cell r="B445" t="str">
            <v>Доля работников до 30</v>
          </cell>
          <cell r="C445" t="str">
            <v>%</v>
          </cell>
          <cell r="H445" t="str">
            <v>Share of employees up to 30</v>
          </cell>
          <cell r="I445" t="str">
            <v>%</v>
          </cell>
          <cell r="N445" t="str">
            <v>30-ға дейінгі жұмыскерлердің үлесі</v>
          </cell>
          <cell r="O445" t="str">
            <v>%</v>
          </cell>
        </row>
        <row r="446">
          <cell r="A446" t="str">
            <v>1.11.17</v>
          </cell>
          <cell r="B446" t="str">
            <v>Мужчины</v>
          </cell>
          <cell r="C446" t="str">
            <v>чел.</v>
          </cell>
          <cell r="H446" t="str">
            <v>Men</v>
          </cell>
          <cell r="I446" t="str">
            <v>person</v>
          </cell>
          <cell r="N446" t="str">
            <v>Ерлер</v>
          </cell>
          <cell r="O446" t="str">
            <v>адам.</v>
          </cell>
        </row>
        <row r="447">
          <cell r="A447" t="str">
            <v>1.11.18</v>
          </cell>
          <cell r="B447" t="str">
            <v>Доля мужчин</v>
          </cell>
          <cell r="C447" t="str">
            <v>%</v>
          </cell>
          <cell r="H447" t="str">
            <v>Share of men</v>
          </cell>
          <cell r="I447" t="str">
            <v>%</v>
          </cell>
          <cell r="N447" t="str">
            <v>Ерлердің үлесі</v>
          </cell>
          <cell r="O447" t="str">
            <v>%</v>
          </cell>
        </row>
        <row r="448">
          <cell r="A448" t="str">
            <v>1.11.19</v>
          </cell>
          <cell r="B448" t="str">
            <v>Женщины</v>
          </cell>
          <cell r="C448" t="str">
            <v>чел.</v>
          </cell>
          <cell r="H448" t="str">
            <v>Women</v>
          </cell>
          <cell r="I448" t="str">
            <v>person</v>
          </cell>
          <cell r="N448" t="str">
            <v>Әйелдер</v>
          </cell>
          <cell r="O448" t="str">
            <v>адам.</v>
          </cell>
        </row>
        <row r="449">
          <cell r="A449" t="str">
            <v>1.11.20</v>
          </cell>
          <cell r="B449" t="str">
            <v>Доля женщин</v>
          </cell>
          <cell r="C449" t="str">
            <v>%</v>
          </cell>
          <cell r="H449" t="str">
            <v>Share of women</v>
          </cell>
          <cell r="I449" t="str">
            <v>%</v>
          </cell>
          <cell r="N449" t="str">
            <v>Әйелдердің үлесі</v>
          </cell>
          <cell r="O449" t="str">
            <v>%</v>
          </cell>
        </row>
        <row r="450">
          <cell r="A450" t="str">
            <v>1.11.21</v>
          </cell>
          <cell r="B450" t="str">
            <v>30-50</v>
          </cell>
          <cell r="C450" t="str">
            <v>чел.</v>
          </cell>
          <cell r="H450" t="str">
            <v>30-50</v>
          </cell>
          <cell r="I450" t="str">
            <v>person</v>
          </cell>
          <cell r="N450" t="str">
            <v>30-50</v>
          </cell>
          <cell r="O450" t="str">
            <v>адам.</v>
          </cell>
        </row>
        <row r="451">
          <cell r="A451" t="str">
            <v>1.11.22</v>
          </cell>
          <cell r="B451" t="str">
            <v>Доля работников от 30 до 50</v>
          </cell>
          <cell r="C451" t="str">
            <v>%</v>
          </cell>
          <cell r="H451" t="str">
            <v>Share of employees from 30 to 50</v>
          </cell>
          <cell r="I451" t="str">
            <v>%</v>
          </cell>
          <cell r="N451" t="str">
            <v>Жұмыскерлердің үлесі 30-дан 50-ге дейін</v>
          </cell>
          <cell r="O451" t="str">
            <v>%</v>
          </cell>
        </row>
        <row r="452">
          <cell r="A452" t="str">
            <v>1.11.23</v>
          </cell>
          <cell r="B452" t="str">
            <v>Мужчины</v>
          </cell>
          <cell r="C452" t="str">
            <v>чел.</v>
          </cell>
          <cell r="H452" t="str">
            <v>Men</v>
          </cell>
          <cell r="I452" t="str">
            <v>person</v>
          </cell>
          <cell r="N452" t="str">
            <v>Ерлер</v>
          </cell>
          <cell r="O452" t="str">
            <v>адам.</v>
          </cell>
        </row>
        <row r="453">
          <cell r="A453" t="str">
            <v>1.11.24</v>
          </cell>
          <cell r="B453" t="str">
            <v>Доля мужчин</v>
          </cell>
          <cell r="C453" t="str">
            <v>%</v>
          </cell>
          <cell r="H453" t="str">
            <v>Share of men</v>
          </cell>
          <cell r="I453" t="str">
            <v>%</v>
          </cell>
          <cell r="N453" t="str">
            <v>Ерлердің үлесі</v>
          </cell>
          <cell r="O453" t="str">
            <v>%</v>
          </cell>
        </row>
        <row r="454">
          <cell r="A454" t="str">
            <v>1.11.25</v>
          </cell>
          <cell r="B454" t="str">
            <v>Женщины</v>
          </cell>
          <cell r="C454" t="str">
            <v>чел.</v>
          </cell>
          <cell r="H454" t="str">
            <v>Women</v>
          </cell>
          <cell r="I454" t="str">
            <v>person</v>
          </cell>
          <cell r="N454" t="str">
            <v>Әйелдер</v>
          </cell>
          <cell r="O454" t="str">
            <v>адам.</v>
          </cell>
        </row>
        <row r="455">
          <cell r="A455" t="str">
            <v>1.11.26</v>
          </cell>
          <cell r="B455" t="str">
            <v>Доля женщин</v>
          </cell>
          <cell r="C455" t="str">
            <v>%</v>
          </cell>
          <cell r="H455" t="str">
            <v>Share of women</v>
          </cell>
          <cell r="I455" t="str">
            <v>%</v>
          </cell>
          <cell r="N455" t="str">
            <v>Әйелдердің үлесі</v>
          </cell>
          <cell r="O455" t="str">
            <v>%</v>
          </cell>
        </row>
        <row r="456">
          <cell r="A456" t="str">
            <v>1.11.27</v>
          </cell>
          <cell r="B456" t="str">
            <v>Старше 50</v>
          </cell>
          <cell r="C456" t="str">
            <v>чел.</v>
          </cell>
          <cell r="H456" t="str">
            <v>50+</v>
          </cell>
          <cell r="I456" t="str">
            <v>person</v>
          </cell>
          <cell r="N456" t="str">
            <v>50-ден астам</v>
          </cell>
          <cell r="O456" t="str">
            <v>адам.</v>
          </cell>
        </row>
        <row r="457">
          <cell r="A457" t="str">
            <v>1.11.28</v>
          </cell>
          <cell r="B457" t="str">
            <v>Доля работников старше 50</v>
          </cell>
          <cell r="C457" t="str">
            <v>%</v>
          </cell>
          <cell r="H457" t="str">
            <v>Share of employees over 30</v>
          </cell>
          <cell r="I457" t="str">
            <v>%</v>
          </cell>
          <cell r="N457" t="str">
            <v>50-ден асқан жұмысшылардың үлесі</v>
          </cell>
          <cell r="O457" t="str">
            <v>%</v>
          </cell>
        </row>
        <row r="458">
          <cell r="A458" t="str">
            <v>1.11.29</v>
          </cell>
          <cell r="B458" t="str">
            <v>Мужчины</v>
          </cell>
          <cell r="C458" t="str">
            <v>чел.</v>
          </cell>
          <cell r="H458" t="str">
            <v>Men</v>
          </cell>
          <cell r="I458" t="str">
            <v>person</v>
          </cell>
          <cell r="N458" t="str">
            <v>Ерлер</v>
          </cell>
          <cell r="O458" t="str">
            <v>адам.</v>
          </cell>
        </row>
        <row r="459">
          <cell r="A459" t="str">
            <v>1.11.30</v>
          </cell>
          <cell r="B459" t="str">
            <v>Доля мужчин</v>
          </cell>
          <cell r="C459" t="str">
            <v>%</v>
          </cell>
          <cell r="H459" t="str">
            <v>Share of men</v>
          </cell>
          <cell r="I459" t="str">
            <v>%</v>
          </cell>
          <cell r="N459" t="str">
            <v>Ерлердің үлесі</v>
          </cell>
          <cell r="O459" t="str">
            <v>%</v>
          </cell>
        </row>
        <row r="460">
          <cell r="A460" t="str">
            <v>1.11.31</v>
          </cell>
          <cell r="B460" t="str">
            <v>Женщины</v>
          </cell>
          <cell r="C460" t="str">
            <v>чел.</v>
          </cell>
          <cell r="H460" t="str">
            <v>Women</v>
          </cell>
          <cell r="I460" t="str">
            <v>person</v>
          </cell>
          <cell r="N460" t="str">
            <v>Әйелдер</v>
          </cell>
          <cell r="O460" t="str">
            <v>адам.</v>
          </cell>
        </row>
        <row r="461">
          <cell r="A461" t="str">
            <v>1.11.32</v>
          </cell>
          <cell r="B461" t="str">
            <v>Доля женщин</v>
          </cell>
          <cell r="C461" t="str">
            <v>%</v>
          </cell>
          <cell r="H461" t="str">
            <v>Share of women</v>
          </cell>
          <cell r="I461" t="str">
            <v>%</v>
          </cell>
          <cell r="N461" t="str">
            <v>Әйелдердің үлесі</v>
          </cell>
          <cell r="O461" t="str">
            <v>%</v>
          </cell>
        </row>
        <row r="462">
          <cell r="A462" t="str">
            <v>1.11.33</v>
          </cell>
        </row>
        <row r="463">
          <cell r="A463" t="str">
            <v>1.11.34</v>
          </cell>
          <cell r="B463" t="str">
            <v>GRI 2-7</v>
          </cell>
          <cell r="C463" t="str">
            <v>Единица измерения</v>
          </cell>
          <cell r="H463" t="str">
            <v>GRI 2-7</v>
          </cell>
          <cell r="I463" t="str">
            <v>Unit of measure</v>
          </cell>
          <cell r="N463" t="str">
            <v>GRI 2-7</v>
          </cell>
          <cell r="O463" t="str">
            <v>Өлшем бірлігі</v>
          </cell>
        </row>
        <row r="464">
          <cell r="A464" t="str">
            <v>1.11.35</v>
          </cell>
          <cell r="B464" t="str">
            <v>Списочная численность постоянных работников на конец года</v>
          </cell>
          <cell r="C464" t="str">
            <v>чел.</v>
          </cell>
          <cell r="H464" t="str">
            <v xml:space="preserve">Number of permanent employees at the end of the year </v>
          </cell>
          <cell r="I464" t="str">
            <v>person</v>
          </cell>
          <cell r="N464" t="str">
            <v>Жыл соңындағы тұрақты жұмыскерлердің тізімдік саны</v>
          </cell>
          <cell r="O464" t="str">
            <v>адам.</v>
          </cell>
        </row>
        <row r="465">
          <cell r="A465" t="str">
            <v>1.11.36</v>
          </cell>
          <cell r="B465" t="str">
            <v>Мужчины</v>
          </cell>
          <cell r="C465" t="str">
            <v>чел.</v>
          </cell>
          <cell r="H465" t="str">
            <v>Men</v>
          </cell>
          <cell r="I465" t="str">
            <v>person</v>
          </cell>
          <cell r="N465" t="str">
            <v>Ерлер</v>
          </cell>
          <cell r="O465" t="str">
            <v>адам.</v>
          </cell>
        </row>
        <row r="466">
          <cell r="A466" t="str">
            <v>1.11.37</v>
          </cell>
          <cell r="B466" t="str">
            <v>Доля мужчин</v>
          </cell>
          <cell r="C466" t="str">
            <v>%</v>
          </cell>
          <cell r="H466" t="str">
            <v>Share of men</v>
          </cell>
          <cell r="I466" t="str">
            <v>%</v>
          </cell>
          <cell r="N466" t="str">
            <v>Ерлердің үлесі</v>
          </cell>
          <cell r="O466" t="str">
            <v>%</v>
          </cell>
        </row>
        <row r="467">
          <cell r="A467" t="str">
            <v>1.11.38</v>
          </cell>
          <cell r="B467" t="str">
            <v>Женщины</v>
          </cell>
          <cell r="C467" t="str">
            <v>чел.</v>
          </cell>
          <cell r="H467" t="str">
            <v>Women</v>
          </cell>
          <cell r="I467" t="str">
            <v>person</v>
          </cell>
          <cell r="N467" t="str">
            <v>Әйелдер</v>
          </cell>
          <cell r="O467" t="str">
            <v>адам.</v>
          </cell>
        </row>
        <row r="468">
          <cell r="A468" t="str">
            <v>1.11.39</v>
          </cell>
          <cell r="B468" t="str">
            <v>Доля женщин</v>
          </cell>
          <cell r="C468" t="str">
            <v>%</v>
          </cell>
          <cell r="H468" t="str">
            <v>Share of women</v>
          </cell>
          <cell r="I468" t="str">
            <v>%</v>
          </cell>
          <cell r="N468" t="str">
            <v>Әйелдердің үлесі</v>
          </cell>
          <cell r="O468" t="str">
            <v>%</v>
          </cell>
        </row>
        <row r="469">
          <cell r="A469" t="str">
            <v>1.11.40</v>
          </cell>
          <cell r="B469" t="str">
            <v>Списочная численность временных работников на конец года</v>
          </cell>
          <cell r="C469" t="str">
            <v>чел.</v>
          </cell>
          <cell r="H469" t="str">
            <v xml:space="preserve">Number of temporary employees at the end of the year </v>
          </cell>
          <cell r="I469" t="str">
            <v>person</v>
          </cell>
          <cell r="N469" t="str">
            <v>Жыл соңындағы уақытша жұмыскерлердің тізімдік саны</v>
          </cell>
          <cell r="O469" t="str">
            <v>адам.</v>
          </cell>
        </row>
        <row r="470">
          <cell r="A470" t="str">
            <v>1.11.41</v>
          </cell>
          <cell r="B470" t="str">
            <v>Мужчины</v>
          </cell>
          <cell r="C470" t="str">
            <v>чел.</v>
          </cell>
          <cell r="H470" t="str">
            <v>Men</v>
          </cell>
          <cell r="I470" t="str">
            <v>person</v>
          </cell>
          <cell r="N470" t="str">
            <v>Ерлер</v>
          </cell>
          <cell r="O470" t="str">
            <v>адам.</v>
          </cell>
        </row>
        <row r="471">
          <cell r="A471" t="str">
            <v>1.11.42</v>
          </cell>
          <cell r="B471" t="str">
            <v>Доля мужчин</v>
          </cell>
          <cell r="C471" t="str">
            <v>%</v>
          </cell>
          <cell r="H471" t="str">
            <v>Share of men</v>
          </cell>
          <cell r="I471" t="str">
            <v>%</v>
          </cell>
          <cell r="N471" t="str">
            <v>Ерлердің үлесі</v>
          </cell>
          <cell r="O471" t="str">
            <v>%</v>
          </cell>
        </row>
        <row r="472">
          <cell r="A472" t="str">
            <v>1.11.43</v>
          </cell>
          <cell r="B472" t="str">
            <v>Женщины</v>
          </cell>
          <cell r="C472" t="str">
            <v>чел.</v>
          </cell>
          <cell r="H472" t="str">
            <v>Women</v>
          </cell>
          <cell r="I472" t="str">
            <v>person</v>
          </cell>
          <cell r="N472" t="str">
            <v>Әйелдер</v>
          </cell>
          <cell r="O472" t="str">
            <v>адам.</v>
          </cell>
        </row>
        <row r="473">
          <cell r="A473" t="str">
            <v>1.11.44</v>
          </cell>
          <cell r="B473" t="str">
            <v>Доля женщин</v>
          </cell>
          <cell r="C473" t="str">
            <v>%</v>
          </cell>
          <cell r="H473" t="str">
            <v>Share of women</v>
          </cell>
          <cell r="I473" t="str">
            <v>%</v>
          </cell>
          <cell r="N473" t="str">
            <v>Әйелдердің үлесі</v>
          </cell>
          <cell r="O473" t="str">
            <v>%</v>
          </cell>
        </row>
        <row r="474">
          <cell r="A474" t="str">
            <v>1.11.45</v>
          </cell>
        </row>
        <row r="475">
          <cell r="A475" t="str">
            <v>1.11.46</v>
          </cell>
          <cell r="B475" t="str">
            <v>GRI 2-7</v>
          </cell>
          <cell r="C475" t="str">
            <v>Единица измерения</v>
          </cell>
          <cell r="H475" t="str">
            <v>GRI 2-7</v>
          </cell>
          <cell r="I475" t="str">
            <v>Unit of measure</v>
          </cell>
          <cell r="N475" t="str">
            <v>GRI 2-7</v>
          </cell>
          <cell r="O475" t="str">
            <v>Өлшем бірлігі</v>
          </cell>
        </row>
        <row r="476">
          <cell r="A476" t="str">
            <v>1.11.47</v>
          </cell>
          <cell r="B476" t="str">
            <v>Списочная численность работников с занятостью на полный рабочий день на конец года</v>
          </cell>
          <cell r="C476" t="str">
            <v>чел.</v>
          </cell>
          <cell r="H476" t="str">
            <v>List of full-time employees at the end of the year</v>
          </cell>
          <cell r="I476" t="str">
            <v>person</v>
          </cell>
          <cell r="N476" t="str">
            <v>Жыл соңындағы толық жұмыс күнін істейтін жұмыскерлердің тізімдік саны</v>
          </cell>
          <cell r="O476" t="str">
            <v>адам.</v>
          </cell>
        </row>
        <row r="477">
          <cell r="A477" t="str">
            <v>1.11.48</v>
          </cell>
          <cell r="B477" t="str">
            <v>Мужчины</v>
          </cell>
          <cell r="C477" t="str">
            <v>чел.</v>
          </cell>
          <cell r="H477" t="str">
            <v>Men</v>
          </cell>
          <cell r="I477" t="str">
            <v>person</v>
          </cell>
          <cell r="N477" t="str">
            <v>Ерлер</v>
          </cell>
          <cell r="O477" t="str">
            <v>адам.</v>
          </cell>
        </row>
        <row r="478">
          <cell r="A478" t="str">
            <v>1.11.49</v>
          </cell>
          <cell r="B478" t="str">
            <v>Доля мужчин</v>
          </cell>
          <cell r="C478" t="str">
            <v>%</v>
          </cell>
          <cell r="H478" t="str">
            <v>Share of men</v>
          </cell>
          <cell r="I478" t="str">
            <v>%</v>
          </cell>
          <cell r="N478" t="str">
            <v>Ерлердің үлесі</v>
          </cell>
          <cell r="O478" t="str">
            <v>%</v>
          </cell>
        </row>
        <row r="479">
          <cell r="A479" t="str">
            <v>1.11.50</v>
          </cell>
          <cell r="B479" t="str">
            <v>Женщины</v>
          </cell>
          <cell r="C479" t="str">
            <v>чел.</v>
          </cell>
          <cell r="H479" t="str">
            <v>Women</v>
          </cell>
          <cell r="I479" t="str">
            <v>person</v>
          </cell>
          <cell r="N479" t="str">
            <v>Әйелдер</v>
          </cell>
          <cell r="O479" t="str">
            <v>адам.</v>
          </cell>
        </row>
        <row r="480">
          <cell r="A480" t="str">
            <v>1.11.51</v>
          </cell>
          <cell r="B480" t="str">
            <v>Доля женщин</v>
          </cell>
          <cell r="C480" t="str">
            <v>%</v>
          </cell>
          <cell r="H480" t="str">
            <v>Share of women</v>
          </cell>
          <cell r="I480" t="str">
            <v>%</v>
          </cell>
          <cell r="N480" t="str">
            <v>Әйелдердің үлесі</v>
          </cell>
          <cell r="O480" t="str">
            <v>%</v>
          </cell>
        </row>
        <row r="481">
          <cell r="A481" t="str">
            <v>1.11.52</v>
          </cell>
          <cell r="B481" t="str">
            <v>Списочная численность работников с занятостью на неполный рабочий день на конец года</v>
          </cell>
          <cell r="C481" t="str">
            <v>чел.</v>
          </cell>
          <cell r="H481" t="str">
            <v>List of part-time employees at the end of the year</v>
          </cell>
          <cell r="I481" t="str">
            <v>person</v>
          </cell>
          <cell r="N481" t="str">
            <v>Жыл соңындағы толық емес жұмыс күнін істейтін жұмыскерлердің тізімдік саны</v>
          </cell>
          <cell r="O481" t="str">
            <v>адам.</v>
          </cell>
        </row>
        <row r="482">
          <cell r="A482" t="str">
            <v>1.11.53</v>
          </cell>
          <cell r="B482" t="str">
            <v>Мужчины</v>
          </cell>
          <cell r="C482" t="str">
            <v>чел.</v>
          </cell>
          <cell r="H482" t="str">
            <v>Men</v>
          </cell>
          <cell r="I482" t="str">
            <v>person</v>
          </cell>
          <cell r="N482" t="str">
            <v>Ерлер</v>
          </cell>
          <cell r="O482" t="str">
            <v>адам.</v>
          </cell>
        </row>
        <row r="483">
          <cell r="A483" t="str">
            <v>1.11.54</v>
          </cell>
          <cell r="B483" t="str">
            <v>Доля мужчин</v>
          </cell>
          <cell r="C483" t="str">
            <v>%</v>
          </cell>
          <cell r="H483" t="str">
            <v>Share of men</v>
          </cell>
          <cell r="I483" t="str">
            <v>%</v>
          </cell>
          <cell r="N483" t="str">
            <v>Ерлердің үлесі</v>
          </cell>
          <cell r="O483" t="str">
            <v>%</v>
          </cell>
        </row>
        <row r="484">
          <cell r="A484" t="str">
            <v>1.11.55</v>
          </cell>
          <cell r="B484" t="str">
            <v>Женщины</v>
          </cell>
          <cell r="C484" t="str">
            <v>чел.</v>
          </cell>
          <cell r="H484" t="str">
            <v>Women</v>
          </cell>
          <cell r="I484" t="str">
            <v>person</v>
          </cell>
          <cell r="N484" t="str">
            <v>Әйелдер</v>
          </cell>
          <cell r="O484" t="str">
            <v>адам.</v>
          </cell>
        </row>
        <row r="485">
          <cell r="A485" t="str">
            <v>1.11.56</v>
          </cell>
          <cell r="B485" t="str">
            <v>Доля женщин</v>
          </cell>
          <cell r="C485" t="str">
            <v>%</v>
          </cell>
          <cell r="H485" t="str">
            <v>Share of women</v>
          </cell>
          <cell r="I485" t="str">
            <v>%</v>
          </cell>
          <cell r="N485" t="str">
            <v>Әйелдердің үлесі</v>
          </cell>
          <cell r="O485" t="str">
            <v>%</v>
          </cell>
        </row>
        <row r="486">
          <cell r="A486" t="str">
            <v>1.11.57</v>
          </cell>
        </row>
        <row r="487">
          <cell r="A487" t="str">
            <v>1.11.58</v>
          </cell>
          <cell r="B487" t="str">
            <v>GRI 401-1</v>
          </cell>
          <cell r="C487" t="str">
            <v>Единица измерения</v>
          </cell>
          <cell r="H487" t="str">
            <v>GRI 401-1</v>
          </cell>
          <cell r="I487" t="str">
            <v>Unit of measure</v>
          </cell>
          <cell r="N487" t="str">
            <v>GRI 401-1</v>
          </cell>
          <cell r="O487" t="str">
            <v>Өлшем бірлігі</v>
          </cell>
        </row>
        <row r="488">
          <cell r="A488" t="str">
            <v>1.11.59</v>
          </cell>
          <cell r="B488" t="str">
            <v>Новые работники, принятые в отчетном году</v>
          </cell>
          <cell r="C488" t="str">
            <v>чел.</v>
          </cell>
          <cell r="H488" t="str">
            <v>New employees hired in the reporting year</v>
          </cell>
          <cell r="I488" t="str">
            <v>person</v>
          </cell>
          <cell r="N488" t="str">
            <v>Есепті жылы жұмысқа қабылданған жаңа жұмыскерлер</v>
          </cell>
          <cell r="O488" t="str">
            <v>адам.</v>
          </cell>
        </row>
        <row r="489">
          <cell r="A489" t="str">
            <v>1.11.60</v>
          </cell>
          <cell r="B489" t="str">
            <v>по полу</v>
          </cell>
          <cell r="H489" t="str">
            <v>by gender</v>
          </cell>
          <cell r="N489" t="str">
            <v>жынысы бойынша</v>
          </cell>
        </row>
        <row r="490">
          <cell r="A490" t="str">
            <v>1.11.61</v>
          </cell>
          <cell r="B490" t="str">
            <v>Мужчины</v>
          </cell>
          <cell r="C490" t="str">
            <v>чел.</v>
          </cell>
          <cell r="H490" t="str">
            <v>Men</v>
          </cell>
          <cell r="I490" t="str">
            <v>person</v>
          </cell>
          <cell r="N490" t="str">
            <v>Ерлер</v>
          </cell>
          <cell r="O490" t="str">
            <v>адам.</v>
          </cell>
        </row>
        <row r="491">
          <cell r="A491" t="str">
            <v>1.11.62</v>
          </cell>
          <cell r="B491" t="str">
            <v>Доля мужчин</v>
          </cell>
          <cell r="C491" t="str">
            <v>%</v>
          </cell>
          <cell r="H491" t="str">
            <v>Share of men</v>
          </cell>
          <cell r="I491" t="str">
            <v>%</v>
          </cell>
          <cell r="N491" t="str">
            <v>Ерлердің үлесі</v>
          </cell>
          <cell r="O491" t="str">
            <v>%</v>
          </cell>
        </row>
        <row r="492">
          <cell r="A492" t="str">
            <v>1.11.63</v>
          </cell>
          <cell r="B492" t="str">
            <v>Женщины</v>
          </cell>
          <cell r="C492" t="str">
            <v>чел.</v>
          </cell>
          <cell r="H492" t="str">
            <v>Women</v>
          </cell>
          <cell r="I492" t="str">
            <v>person</v>
          </cell>
          <cell r="N492" t="str">
            <v>Әйелдер</v>
          </cell>
          <cell r="O492" t="str">
            <v>адам.</v>
          </cell>
        </row>
        <row r="493">
          <cell r="A493" t="str">
            <v>1.11.64</v>
          </cell>
          <cell r="B493" t="str">
            <v>Доля женщин</v>
          </cell>
          <cell r="C493" t="str">
            <v>%</v>
          </cell>
          <cell r="H493" t="str">
            <v>Share of women</v>
          </cell>
          <cell r="I493" t="str">
            <v>%</v>
          </cell>
          <cell r="N493" t="str">
            <v>Әйелдердің үлесі</v>
          </cell>
          <cell r="O493" t="str">
            <v>%</v>
          </cell>
        </row>
        <row r="494">
          <cell r="A494" t="str">
            <v>1.11.65</v>
          </cell>
          <cell r="B494" t="str">
            <v>по возрасту</v>
          </cell>
          <cell r="H494" t="str">
            <v>by age</v>
          </cell>
          <cell r="N494" t="str">
            <v>жасы бойынша</v>
          </cell>
        </row>
        <row r="495">
          <cell r="A495" t="str">
            <v>1.11.66</v>
          </cell>
          <cell r="B495" t="str">
            <v>До 30</v>
          </cell>
          <cell r="C495" t="str">
            <v>чел.</v>
          </cell>
          <cell r="H495" t="str">
            <v>Up to 30</v>
          </cell>
          <cell r="I495" t="str">
            <v>person</v>
          </cell>
          <cell r="N495" t="str">
            <v>30-ға дейін</v>
          </cell>
          <cell r="O495" t="str">
            <v>адам.</v>
          </cell>
        </row>
        <row r="496">
          <cell r="A496" t="str">
            <v>1.11.67</v>
          </cell>
          <cell r="B496" t="str">
            <v>Доля работников до 30</v>
          </cell>
          <cell r="C496" t="str">
            <v>%</v>
          </cell>
          <cell r="H496" t="str">
            <v>Share of employees up to 30</v>
          </cell>
          <cell r="I496" t="str">
            <v>%</v>
          </cell>
          <cell r="N496" t="str">
            <v>30-ға дейінгі жұмыскерлердің үлесі</v>
          </cell>
          <cell r="O496" t="str">
            <v>%</v>
          </cell>
        </row>
        <row r="497">
          <cell r="A497" t="str">
            <v>1.11.68</v>
          </cell>
          <cell r="B497" t="str">
            <v>30-50</v>
          </cell>
          <cell r="C497" t="str">
            <v>чел.</v>
          </cell>
          <cell r="H497" t="str">
            <v>30-50</v>
          </cell>
          <cell r="I497" t="str">
            <v>person</v>
          </cell>
          <cell r="N497" t="str">
            <v>30-50</v>
          </cell>
          <cell r="O497" t="str">
            <v>адам.</v>
          </cell>
        </row>
        <row r="498">
          <cell r="A498" t="str">
            <v>1.11.69</v>
          </cell>
          <cell r="B498" t="str">
            <v>Доля работников от 30 до 50</v>
          </cell>
          <cell r="C498" t="str">
            <v>%</v>
          </cell>
          <cell r="H498" t="str">
            <v>Share of employees from 30 to 50</v>
          </cell>
          <cell r="I498" t="str">
            <v>%</v>
          </cell>
          <cell r="N498" t="str">
            <v>Жұмыскерлердің үлесі 30-дан 50-ге дейін</v>
          </cell>
          <cell r="O498" t="str">
            <v>%</v>
          </cell>
        </row>
        <row r="499">
          <cell r="A499" t="str">
            <v>1.11.70</v>
          </cell>
          <cell r="B499" t="str">
            <v>Старше 50</v>
          </cell>
          <cell r="C499" t="str">
            <v>чел.</v>
          </cell>
          <cell r="H499" t="str">
            <v>50+</v>
          </cell>
          <cell r="I499" t="str">
            <v>person</v>
          </cell>
          <cell r="N499" t="str">
            <v>50-ден астам</v>
          </cell>
          <cell r="O499" t="str">
            <v>адам.</v>
          </cell>
        </row>
        <row r="500">
          <cell r="A500" t="str">
            <v>1.11.71</v>
          </cell>
          <cell r="B500" t="str">
            <v>Доля работников старше 50</v>
          </cell>
          <cell r="C500" t="str">
            <v>%</v>
          </cell>
          <cell r="H500" t="str">
            <v>Share of employees over 30</v>
          </cell>
          <cell r="I500" t="str">
            <v>%</v>
          </cell>
          <cell r="N500" t="str">
            <v>50-ден асқан жұмысшылардың үлесі</v>
          </cell>
          <cell r="O500" t="str">
            <v>%</v>
          </cell>
        </row>
        <row r="501">
          <cell r="A501" t="str">
            <v>1.11.72</v>
          </cell>
        </row>
        <row r="502">
          <cell r="A502" t="str">
            <v>1.11.73</v>
          </cell>
          <cell r="B502" t="str">
            <v>GRI 405-1</v>
          </cell>
          <cell r="C502" t="str">
            <v>Единица измерения</v>
          </cell>
          <cell r="H502" t="str">
            <v>GRI 405-1</v>
          </cell>
          <cell r="I502" t="str">
            <v>Unit of measure</v>
          </cell>
          <cell r="N502" t="str">
            <v>GRI 405-1</v>
          </cell>
          <cell r="O502" t="str">
            <v>Өлшем бірлігі</v>
          </cell>
        </row>
        <row r="503">
          <cell r="A503" t="str">
            <v>1.11.74</v>
          </cell>
          <cell r="B503" t="str">
            <v>Персонал с ограниченными возможностями здоровья</v>
          </cell>
          <cell r="C503" t="str">
            <v>чел.</v>
          </cell>
          <cell r="H503" t="str">
            <v>Staff with disabilities</v>
          </cell>
          <cell r="I503" t="str">
            <v>person</v>
          </cell>
          <cell r="N503" t="str">
            <v>Мүмкіндігі шектеулі жұмыскерлер</v>
          </cell>
          <cell r="O503" t="str">
            <v>адам.</v>
          </cell>
        </row>
        <row r="504">
          <cell r="A504" t="str">
            <v>1.11.75</v>
          </cell>
          <cell r="B504" t="str">
            <v>Республика Казахстан</v>
          </cell>
          <cell r="C504" t="str">
            <v>чел.</v>
          </cell>
          <cell r="H504" t="str">
            <v>Republic of Kazakhstan</v>
          </cell>
          <cell r="I504" t="str">
            <v>person</v>
          </cell>
          <cell r="N504" t="str">
            <v>Қазақстан Республикасы</v>
          </cell>
          <cell r="O504" t="str">
            <v>адам.</v>
          </cell>
        </row>
        <row r="505">
          <cell r="A505" t="str">
            <v>1.11.76</v>
          </cell>
          <cell r="B505" t="str">
            <v>Абайская  область</v>
          </cell>
          <cell r="C505" t="str">
            <v>чел.</v>
          </cell>
          <cell r="H505" t="str">
            <v>Abai region</v>
          </cell>
          <cell r="I505" t="str">
            <v>person</v>
          </cell>
          <cell r="N505" t="str">
            <v>Абай ауданы</v>
          </cell>
          <cell r="O505" t="str">
            <v>адам.</v>
          </cell>
        </row>
        <row r="506">
          <cell r="A506" t="str">
            <v>1.11.77</v>
          </cell>
          <cell r="B506" t="str">
            <v>Акмолинская область</v>
          </cell>
          <cell r="C506" t="str">
            <v>чел.</v>
          </cell>
          <cell r="H506" t="str">
            <v>Akmola oblast</v>
          </cell>
          <cell r="I506" t="str">
            <v>person</v>
          </cell>
          <cell r="N506" t="str">
            <v>Ақмола облысы</v>
          </cell>
          <cell r="O506" t="str">
            <v>адам.</v>
          </cell>
        </row>
        <row r="507">
          <cell r="A507" t="str">
            <v>1.11.78</v>
          </cell>
          <cell r="B507" t="str">
            <v>Актюбинская область</v>
          </cell>
          <cell r="C507" t="str">
            <v>чел.</v>
          </cell>
          <cell r="H507" t="str">
            <v>Aktobe region</v>
          </cell>
          <cell r="I507" t="str">
            <v>person</v>
          </cell>
          <cell r="N507" t="str">
            <v>Ақтөбе облысы</v>
          </cell>
          <cell r="O507" t="str">
            <v>адам.</v>
          </cell>
        </row>
        <row r="508">
          <cell r="A508" t="str">
            <v>1.11.79</v>
          </cell>
          <cell r="B508" t="str">
            <v>Алматинская область</v>
          </cell>
          <cell r="C508" t="str">
            <v>чел.</v>
          </cell>
          <cell r="H508" t="str">
            <v>Almaty oblast</v>
          </cell>
          <cell r="I508" t="str">
            <v>person</v>
          </cell>
          <cell r="N508" t="str">
            <v>Алматы облысы</v>
          </cell>
          <cell r="O508" t="str">
            <v>адам.</v>
          </cell>
        </row>
        <row r="509">
          <cell r="A509" t="str">
            <v>1.11.80</v>
          </cell>
          <cell r="B509" t="str">
            <v>Атырауская область</v>
          </cell>
          <cell r="C509" t="str">
            <v>чел.</v>
          </cell>
          <cell r="H509" t="str">
            <v>Atyrau region</v>
          </cell>
          <cell r="I509" t="str">
            <v>person</v>
          </cell>
          <cell r="N509" t="str">
            <v>Атырау облысы</v>
          </cell>
          <cell r="O509" t="str">
            <v>адам.</v>
          </cell>
        </row>
        <row r="510">
          <cell r="A510" t="str">
            <v>1.11.81</v>
          </cell>
          <cell r="B510" t="str">
            <v>Западно-Казахстанская область</v>
          </cell>
          <cell r="C510" t="str">
            <v>чел.</v>
          </cell>
          <cell r="H510" t="str">
            <v>West Kazakhstan oblast</v>
          </cell>
          <cell r="I510" t="str">
            <v>person</v>
          </cell>
          <cell r="N510" t="str">
            <v>Батыс Қазақстан облысы</v>
          </cell>
          <cell r="O510" t="str">
            <v>адам.</v>
          </cell>
        </row>
        <row r="511">
          <cell r="A511" t="str">
            <v>1.11.82</v>
          </cell>
          <cell r="B511" t="str">
            <v>Жамбылская  область</v>
          </cell>
          <cell r="C511" t="str">
            <v>чел.</v>
          </cell>
          <cell r="H511" t="str">
            <v>Zhambyl region</v>
          </cell>
          <cell r="I511" t="str">
            <v>person</v>
          </cell>
          <cell r="N511" t="str">
            <v>Жамбыл облысы</v>
          </cell>
          <cell r="O511" t="str">
            <v>адам.</v>
          </cell>
        </row>
        <row r="512">
          <cell r="A512" t="str">
            <v>1.11.83</v>
          </cell>
          <cell r="B512" t="str">
            <v>Жетысуская область</v>
          </cell>
          <cell r="C512" t="str">
            <v>чел.</v>
          </cell>
          <cell r="H512" t="str">
            <v>Zhetysu region</v>
          </cell>
          <cell r="I512" t="str">
            <v>person</v>
          </cell>
          <cell r="N512" t="str">
            <v>Жетісу облысы</v>
          </cell>
          <cell r="O512" t="str">
            <v>адам.</v>
          </cell>
        </row>
        <row r="513">
          <cell r="A513" t="str">
            <v>1.11.84</v>
          </cell>
          <cell r="B513" t="str">
            <v>Карагандинская область</v>
          </cell>
          <cell r="C513" t="str">
            <v>чел.</v>
          </cell>
          <cell r="H513" t="str">
            <v>Karaganda region</v>
          </cell>
          <cell r="I513" t="str">
            <v>person</v>
          </cell>
          <cell r="N513" t="str">
            <v>Қарағанды облысы</v>
          </cell>
          <cell r="O513" t="str">
            <v>адам.</v>
          </cell>
        </row>
        <row r="514">
          <cell r="A514" t="str">
            <v>1.11.85</v>
          </cell>
          <cell r="B514" t="str">
            <v>Костанайская  область</v>
          </cell>
          <cell r="C514" t="str">
            <v>чел.</v>
          </cell>
          <cell r="H514" t="str">
            <v>Kostanay oblast</v>
          </cell>
          <cell r="I514" t="str">
            <v>person</v>
          </cell>
          <cell r="N514" t="str">
            <v>Қостанай облысы</v>
          </cell>
          <cell r="O514" t="str">
            <v>адам.</v>
          </cell>
        </row>
        <row r="515">
          <cell r="A515" t="str">
            <v>1.11.86</v>
          </cell>
          <cell r="B515" t="str">
            <v>Кызылординская область</v>
          </cell>
          <cell r="C515" t="str">
            <v>чел.</v>
          </cell>
          <cell r="H515" t="str">
            <v>Kyzylorda oblast</v>
          </cell>
          <cell r="I515" t="str">
            <v>person</v>
          </cell>
          <cell r="N515" t="str">
            <v>Қызылорда облысы</v>
          </cell>
          <cell r="O515" t="str">
            <v>адам.</v>
          </cell>
        </row>
        <row r="516">
          <cell r="A516" t="str">
            <v>1.11.87</v>
          </cell>
          <cell r="B516" t="str">
            <v>Мангистауская область</v>
          </cell>
          <cell r="C516" t="str">
            <v>чел.</v>
          </cell>
          <cell r="H516" t="str">
            <v>Mangystau oblast</v>
          </cell>
          <cell r="I516" t="str">
            <v>person</v>
          </cell>
          <cell r="N516" t="str">
            <v>Маңғыстау облысы</v>
          </cell>
          <cell r="O516" t="str">
            <v>адам.</v>
          </cell>
        </row>
        <row r="517">
          <cell r="A517" t="str">
            <v>1.11.88</v>
          </cell>
          <cell r="B517" t="str">
            <v>Павлодарская область</v>
          </cell>
          <cell r="C517" t="str">
            <v>чел.</v>
          </cell>
          <cell r="H517" t="str">
            <v>Pavlodar region</v>
          </cell>
          <cell r="I517" t="str">
            <v>person</v>
          </cell>
          <cell r="N517" t="str">
            <v>Павлодар облысы</v>
          </cell>
          <cell r="O517" t="str">
            <v>адам.</v>
          </cell>
        </row>
        <row r="518">
          <cell r="A518" t="str">
            <v>1.11.89</v>
          </cell>
          <cell r="B518" t="str">
            <v>Северо-Казахстанская область</v>
          </cell>
          <cell r="C518" t="str">
            <v>чел.</v>
          </cell>
          <cell r="H518" t="str">
            <v>North Kazakhstan oblast</v>
          </cell>
          <cell r="I518" t="str">
            <v>person</v>
          </cell>
          <cell r="N518" t="str">
            <v>Солтүстік Қазақстан облысы</v>
          </cell>
          <cell r="O518" t="str">
            <v>адам.</v>
          </cell>
        </row>
        <row r="519">
          <cell r="A519" t="str">
            <v>1.11.90</v>
          </cell>
          <cell r="B519" t="str">
            <v>Туркестанская  область</v>
          </cell>
          <cell r="C519" t="str">
            <v>чел.</v>
          </cell>
          <cell r="H519" t="str">
            <v>Turkestan region</v>
          </cell>
          <cell r="I519" t="str">
            <v>person</v>
          </cell>
          <cell r="N519" t="str">
            <v>Түркістан облысы</v>
          </cell>
          <cell r="O519" t="str">
            <v>адам.</v>
          </cell>
        </row>
        <row r="520">
          <cell r="A520" t="str">
            <v>1.11.91</v>
          </cell>
          <cell r="B520" t="str">
            <v>Улытауская область</v>
          </cell>
          <cell r="C520" t="str">
            <v>чел.</v>
          </cell>
          <cell r="H520" t="str">
            <v>Ulytau oblast</v>
          </cell>
          <cell r="I520" t="str">
            <v>person</v>
          </cell>
          <cell r="N520" t="str">
            <v>Ұлытау облысы</v>
          </cell>
          <cell r="O520" t="str">
            <v>адам.</v>
          </cell>
        </row>
        <row r="521">
          <cell r="A521" t="str">
            <v>1.11.92</v>
          </cell>
          <cell r="B521" t="str">
            <v>Восточно-Казахстанская область</v>
          </cell>
          <cell r="C521" t="str">
            <v>чел.</v>
          </cell>
          <cell r="H521" t="str">
            <v>East Kazakhstan oblast</v>
          </cell>
          <cell r="I521" t="str">
            <v>person</v>
          </cell>
          <cell r="N521" t="str">
            <v>Шығыс Қазақстан облысы</v>
          </cell>
          <cell r="O521" t="str">
            <v>адам.</v>
          </cell>
        </row>
        <row r="522">
          <cell r="A522" t="str">
            <v>1.11.93</v>
          </cell>
          <cell r="B522" t="str">
            <v>г.Астана</v>
          </cell>
          <cell r="C522" t="str">
            <v>чел.</v>
          </cell>
          <cell r="H522" t="str">
            <v>Astana</v>
          </cell>
          <cell r="I522" t="str">
            <v>person</v>
          </cell>
          <cell r="N522" t="str">
            <v>Астана</v>
          </cell>
          <cell r="O522" t="str">
            <v>адам.</v>
          </cell>
        </row>
        <row r="523">
          <cell r="A523" t="str">
            <v>1.11.94</v>
          </cell>
          <cell r="B523" t="str">
            <v>г. Алматы</v>
          </cell>
          <cell r="C523" t="str">
            <v>чел.</v>
          </cell>
          <cell r="H523" t="str">
            <v>Almaty</v>
          </cell>
          <cell r="I523" t="str">
            <v>person</v>
          </cell>
          <cell r="N523" t="str">
            <v>Алматы қаласы</v>
          </cell>
          <cell r="O523" t="str">
            <v>адам.</v>
          </cell>
        </row>
        <row r="524">
          <cell r="A524" t="str">
            <v>1.11.95</v>
          </cell>
          <cell r="B524" t="str">
            <v>г. Шымкент</v>
          </cell>
          <cell r="C524" t="str">
            <v>чел.</v>
          </cell>
          <cell r="H524" t="str">
            <v>Shymkent</v>
          </cell>
          <cell r="I524" t="str">
            <v>person</v>
          </cell>
          <cell r="N524" t="str">
            <v>Шымкент</v>
          </cell>
          <cell r="O524" t="str">
            <v>адам.</v>
          </cell>
        </row>
        <row r="525">
          <cell r="A525" t="str">
            <v>1.11.96</v>
          </cell>
          <cell r="B525" t="str">
            <v>За пределами Республики Казахстан</v>
          </cell>
          <cell r="C525" t="str">
            <v>чел.</v>
          </cell>
          <cell r="H525" t="str">
            <v>Outside the Republic of Kazakhstan</v>
          </cell>
          <cell r="I525" t="str">
            <v>person</v>
          </cell>
          <cell r="N525" t="str">
            <v>Қазақстан Республикасынан тыс жерлерде</v>
          </cell>
          <cell r="O525" t="str">
            <v>адам.</v>
          </cell>
        </row>
        <row r="527">
          <cell r="A527" t="str">
            <v>1.12.1</v>
          </cell>
          <cell r="B527" t="str">
            <v>Обучение</v>
          </cell>
          <cell r="H527" t="str">
            <v>Training</v>
          </cell>
          <cell r="N527" t="str">
            <v>Тренинг</v>
          </cell>
        </row>
        <row r="528">
          <cell r="A528" t="str">
            <v>1.12.2</v>
          </cell>
        </row>
        <row r="529">
          <cell r="A529" t="str">
            <v>1.12.3</v>
          </cell>
          <cell r="B529" t="str">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ell>
          <cell r="H529" t="str">
            <v>We contribute to the competitiveness and resilience of the labor market to changes by promoting staff retraining and personnel development. The development of human capital through building human resources capacity, strengthening employees' competencies in new areas and continuous professional development based on the best international practices is one of the strategic objectives of the Fund.</v>
          </cell>
          <cell r="N529" t="str">
            <v>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v>
          </cell>
        </row>
        <row r="530">
          <cell r="A530" t="str">
            <v>1.12.4</v>
          </cell>
        </row>
        <row r="531">
          <cell r="A531" t="str">
            <v>1.12.5</v>
          </cell>
          <cell r="B531" t="str">
            <v>GRI 404-1</v>
          </cell>
          <cell r="C531" t="str">
            <v>Единица измерения</v>
          </cell>
          <cell r="H531" t="str">
            <v>GRI 404-1</v>
          </cell>
          <cell r="I531" t="str">
            <v>Unit of measure</v>
          </cell>
          <cell r="N531" t="str">
            <v>GRI 404-1</v>
          </cell>
          <cell r="O531" t="str">
            <v>Өлшем бірлігі</v>
          </cell>
        </row>
        <row r="532">
          <cell r="A532" t="str">
            <v>1.12.6</v>
          </cell>
          <cell r="B532" t="str">
            <v>Общее количество часов обучения в год</v>
          </cell>
          <cell r="C532" t="str">
            <v>часов</v>
          </cell>
          <cell r="H532" t="str">
            <v xml:space="preserve">Total number of hours of study per year </v>
          </cell>
          <cell r="I532" t="str">
            <v>hours</v>
          </cell>
          <cell r="N532" t="str">
            <v>Жылдағы оқу сағаттарының жалпы саны</v>
          </cell>
          <cell r="O532" t="str">
            <v>сағат</v>
          </cell>
        </row>
        <row r="533">
          <cell r="A533" t="str">
            <v>1.12.7</v>
          </cell>
          <cell r="B533" t="str">
            <v>Мужчины</v>
          </cell>
          <cell r="C533" t="str">
            <v>часов</v>
          </cell>
          <cell r="H533" t="str">
            <v>Men</v>
          </cell>
          <cell r="I533" t="str">
            <v>hours</v>
          </cell>
          <cell r="N533" t="str">
            <v>Ерлер</v>
          </cell>
          <cell r="O533" t="str">
            <v>сағат</v>
          </cell>
        </row>
        <row r="534">
          <cell r="A534" t="str">
            <v>1.12.8</v>
          </cell>
          <cell r="B534" t="str">
            <v>Женщины</v>
          </cell>
          <cell r="C534" t="str">
            <v>часов</v>
          </cell>
          <cell r="H534" t="str">
            <v>Women</v>
          </cell>
          <cell r="I534" t="str">
            <v>hours</v>
          </cell>
          <cell r="N534" t="str">
            <v>Әйелдер</v>
          </cell>
          <cell r="O534" t="str">
            <v>сағат</v>
          </cell>
        </row>
        <row r="535">
          <cell r="A535" t="str">
            <v>1.12.9</v>
          </cell>
          <cell r="B535" t="str">
            <v>Среднее количество часов обучение на одного работника в год</v>
          </cell>
          <cell r="C535" t="str">
            <v>часов</v>
          </cell>
          <cell r="H535" t="str">
            <v xml:space="preserve">Average number of hours of training per employee per year </v>
          </cell>
          <cell r="I535" t="str">
            <v>hours</v>
          </cell>
          <cell r="N535" t="str">
            <v>Жылына бір жұмыскерге шаққандағы оқу сағаттарының орташа саны GRI 404-1</v>
          </cell>
          <cell r="O535" t="str">
            <v>сағат</v>
          </cell>
        </row>
        <row r="536">
          <cell r="A536" t="str">
            <v>1.12.10</v>
          </cell>
          <cell r="B536" t="str">
            <v xml:space="preserve">По гендерным группам: </v>
          </cell>
          <cell r="H536" t="str">
            <v>by gender</v>
          </cell>
          <cell r="N536" t="str">
            <v>Гендерлік топтар бойынша:</v>
          </cell>
        </row>
        <row r="537">
          <cell r="A537" t="str">
            <v>1.12.11</v>
          </cell>
          <cell r="B537" t="str">
            <v xml:space="preserve">Мужчины </v>
          </cell>
          <cell r="C537" t="str">
            <v>часов</v>
          </cell>
          <cell r="H537" t="str">
            <v>Men</v>
          </cell>
          <cell r="I537" t="str">
            <v>hours</v>
          </cell>
          <cell r="N537" t="str">
            <v>Ерлер</v>
          </cell>
          <cell r="O537" t="str">
            <v>сағат</v>
          </cell>
        </row>
        <row r="538">
          <cell r="A538" t="str">
            <v>1.12.12</v>
          </cell>
          <cell r="B538" t="str">
            <v xml:space="preserve">Женщины </v>
          </cell>
          <cell r="C538" t="str">
            <v>часов</v>
          </cell>
          <cell r="H538" t="str">
            <v>Women</v>
          </cell>
          <cell r="I538" t="str">
            <v>hours</v>
          </cell>
          <cell r="N538" t="str">
            <v xml:space="preserve">Әйелдер </v>
          </cell>
          <cell r="O538" t="str">
            <v>сағат</v>
          </cell>
        </row>
        <row r="539">
          <cell r="A539" t="str">
            <v>1.12.13</v>
          </cell>
          <cell r="B539" t="str">
            <v>По категориям персонала:</v>
          </cell>
          <cell r="H539" t="str">
            <v>by personnel category</v>
          </cell>
          <cell r="N539" t="str">
            <v>Кадрлар санаты бойынша:</v>
          </cell>
        </row>
        <row r="540">
          <cell r="A540" t="str">
            <v>1.12.14</v>
          </cell>
          <cell r="B540" t="str">
            <v>Административно-управленческий персонал</v>
          </cell>
          <cell r="C540" t="str">
            <v>часов</v>
          </cell>
          <cell r="H540" t="str">
            <v>Management and administrative staff</v>
          </cell>
          <cell r="I540" t="str">
            <v>hours</v>
          </cell>
          <cell r="N540" t="str">
            <v>Әкімшілік-басқару персоналы</v>
          </cell>
          <cell r="O540" t="str">
            <v>сағат</v>
          </cell>
        </row>
        <row r="541">
          <cell r="A541" t="str">
            <v>1.12.15</v>
          </cell>
          <cell r="B541" t="str">
            <v>Производственный персонал</v>
          </cell>
          <cell r="C541" t="str">
            <v>часов</v>
          </cell>
          <cell r="H541" t="str">
            <v>Production staff</v>
          </cell>
          <cell r="I541" t="str">
            <v>hours</v>
          </cell>
          <cell r="N541" t="str">
            <v>Өндірістік персонал</v>
          </cell>
          <cell r="O541" t="str">
            <v>сағат</v>
          </cell>
        </row>
        <row r="542">
          <cell r="A542" t="str">
            <v>1.12.16</v>
          </cell>
        </row>
        <row r="543">
          <cell r="A543" t="str">
            <v>1.12.17</v>
          </cell>
          <cell r="B543" t="str">
            <v>GRI 404-3</v>
          </cell>
          <cell r="C543" t="str">
            <v>Единица измерения</v>
          </cell>
          <cell r="H543" t="str">
            <v>GRI 404-3</v>
          </cell>
          <cell r="I543" t="str">
            <v>Unit of measure</v>
          </cell>
          <cell r="N543" t="str">
            <v>GRI 404-3</v>
          </cell>
          <cell r="O543" t="str">
            <v>Өлшем бірлігі</v>
          </cell>
        </row>
        <row r="544">
          <cell r="A544" t="str">
            <v>1.12.18</v>
          </cell>
          <cell r="B544" t="str">
            <v>Доля работников, получивших регулярную оценку производительности и развития карьеры</v>
          </cell>
          <cell r="C544" t="str">
            <v>%</v>
          </cell>
          <cell r="H544" t="str">
            <v>Percentage of employees receiving regular performance and career development reviews</v>
          </cell>
          <cell r="I544" t="str">
            <v>%</v>
          </cell>
          <cell r="N544" t="str">
            <v>Өнімділік пен мансаптық дамудың тұрақты бағасын алған жұмысшылардың үлесі</v>
          </cell>
          <cell r="O544" t="str">
            <v>%</v>
          </cell>
        </row>
        <row r="545">
          <cell r="A545" t="str">
            <v>1.12.19</v>
          </cell>
          <cell r="B545" t="str">
            <v xml:space="preserve">По гендерным группам: </v>
          </cell>
          <cell r="H545" t="str">
            <v>by gender</v>
          </cell>
          <cell r="N545" t="str">
            <v>Гендерлік топтар бойынша:</v>
          </cell>
        </row>
        <row r="546">
          <cell r="A546" t="str">
            <v>1.12.20</v>
          </cell>
          <cell r="B546" t="str">
            <v xml:space="preserve">Мужчины </v>
          </cell>
          <cell r="C546" t="str">
            <v>%</v>
          </cell>
          <cell r="H546" t="str">
            <v>Men</v>
          </cell>
          <cell r="I546" t="str">
            <v>%</v>
          </cell>
          <cell r="N546" t="str">
            <v>Ерлер</v>
          </cell>
          <cell r="O546" t="str">
            <v>%</v>
          </cell>
        </row>
        <row r="547">
          <cell r="A547" t="str">
            <v>1.12.21</v>
          </cell>
          <cell r="B547" t="str">
            <v xml:space="preserve">Женщины </v>
          </cell>
          <cell r="C547" t="str">
            <v>%</v>
          </cell>
          <cell r="H547" t="str">
            <v>Women</v>
          </cell>
          <cell r="I547" t="str">
            <v>%</v>
          </cell>
          <cell r="N547" t="str">
            <v xml:space="preserve">Әйелдер </v>
          </cell>
          <cell r="O547" t="str">
            <v>%</v>
          </cell>
        </row>
        <row r="548">
          <cell r="A548" t="str">
            <v>1.12.22</v>
          </cell>
          <cell r="B548" t="str">
            <v>По категориям персонала:</v>
          </cell>
          <cell r="H548" t="str">
            <v>by personnel category</v>
          </cell>
          <cell r="N548" t="str">
            <v>Кадрлар санаты бойынша:</v>
          </cell>
        </row>
        <row r="549">
          <cell r="A549" t="str">
            <v>1.12.23</v>
          </cell>
          <cell r="B549" t="str">
            <v>Административно-управленческий персонал</v>
          </cell>
          <cell r="C549" t="str">
            <v>%</v>
          </cell>
          <cell r="H549" t="str">
            <v>Management and administrative staff</v>
          </cell>
          <cell r="I549" t="str">
            <v>%</v>
          </cell>
          <cell r="N549" t="str">
            <v>Әкімшілік-басқару персоналы</v>
          </cell>
          <cell r="O549" t="str">
            <v>%</v>
          </cell>
        </row>
        <row r="550">
          <cell r="A550" t="str">
            <v>1.12.24</v>
          </cell>
          <cell r="B550" t="str">
            <v>Производственный персонал</v>
          </cell>
          <cell r="C550" t="str">
            <v>%</v>
          </cell>
          <cell r="H550" t="str">
            <v>Production staff</v>
          </cell>
          <cell r="I550" t="str">
            <v>%</v>
          </cell>
          <cell r="N550" t="str">
            <v>Өндірістік персонал</v>
          </cell>
          <cell r="O550" t="str">
            <v>%</v>
          </cell>
        </row>
        <row r="552">
          <cell r="A552" t="str">
            <v>1.13.1</v>
          </cell>
          <cell r="B552" t="str">
            <v>Охрана труда и производственная безопасность</v>
          </cell>
          <cell r="H552" t="str">
            <v xml:space="preserve">Occupational Health and Industrial Safety </v>
          </cell>
          <cell r="N552" t="str">
            <v>Еңбекті қорғау және өнеркәсіптік қауіпсіздік</v>
          </cell>
        </row>
        <row r="553">
          <cell r="A553" t="str">
            <v>1.13.2</v>
          </cell>
        </row>
        <row r="554">
          <cell r="A554" t="str">
            <v>1.13.3</v>
          </cell>
          <cell r="B554" t="str">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ell>
          <cell r="H554" t="str">
            <v>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v>
          </cell>
          <cell r="N554" t="str">
            <v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v>
          </cell>
        </row>
        <row r="555">
          <cell r="A555" t="str">
            <v>1.13.4</v>
          </cell>
        </row>
        <row r="556">
          <cell r="A556" t="str">
            <v>1.13.5</v>
          </cell>
          <cell r="B556" t="str">
            <v>GRI 403-8</v>
          </cell>
          <cell r="C556" t="str">
            <v>Единица измерения</v>
          </cell>
          <cell r="H556" t="str">
            <v>GRI 403-8</v>
          </cell>
          <cell r="I556" t="str">
            <v>Unit of measure</v>
          </cell>
          <cell r="N556" t="str">
            <v>GRI 403-8</v>
          </cell>
          <cell r="O556" t="str">
            <v>Өлшем бірлігі</v>
          </cell>
        </row>
        <row r="557">
          <cell r="A557" t="str">
            <v>1.13.6</v>
          </cell>
          <cell r="B557" t="str">
            <v>Система управления вопросами охраны труда и промышленной безопасности</v>
          </cell>
          <cell r="H557" t="str">
            <v>Occupational health and safety management system</v>
          </cell>
          <cell r="N557" t="str">
            <v xml:space="preserve">Еңбекті қорғау және өнеркәсіптік қауіпсіздік сұрақтарын басқару жүйесі </v>
          </cell>
        </row>
        <row r="558">
          <cell r="A558" t="str">
            <v>1.13.7</v>
          </cell>
          <cell r="B558" t="str">
            <v>Количество человек, охваченных системой управления охраной труда и промышленной безопасностью</v>
          </cell>
          <cell r="C558" t="str">
            <v>чел.</v>
          </cell>
          <cell r="H558" t="str">
            <v>Number of people covered by the occupational health and safety management system</v>
          </cell>
          <cell r="I558" t="str">
            <v>person</v>
          </cell>
          <cell r="N558" t="str">
            <v>Еңбекті қорғау мен өндірістік қауіпсіздікті басқару жүйесімен қамтылған адамдар саны</v>
          </cell>
          <cell r="O558" t="str">
            <v>адам.</v>
          </cell>
        </row>
        <row r="559">
          <cell r="A559" t="str">
            <v>1.13.8</v>
          </cell>
          <cell r="B559" t="str">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ell>
          <cell r="C559" t="str">
            <v>чел.</v>
          </cell>
          <cell r="H559" t="str">
            <v>Number of people covered by the occupational health and safety management system that has passed the internal audit procedure (production control system)</v>
          </cell>
          <cell r="I559" t="str">
            <v>person</v>
          </cell>
          <cell r="N559" t="str">
            <v>Ішкі аудит процедурасынан өткен еңбекті қорғау мен қауіпсіздікті басқару жүйесімен қамтылған адамдар саны (өндірістік бақылау жүйесі)</v>
          </cell>
          <cell r="O559" t="str">
            <v>адам.</v>
          </cell>
        </row>
        <row r="560">
          <cell r="A560" t="str">
            <v>1.13.9</v>
          </cell>
          <cell r="B560" t="str">
            <v>Количество работников в дочерних зависимых организациях, имеющих сертификат соответствия ISO 45001-2018</v>
          </cell>
          <cell r="C560" t="str">
            <v>чел.</v>
          </cell>
          <cell r="H560" t="str">
            <v>Number of subsidiaries and affiliates (including the parent company) with ISO 45001-2018 certificate of compliance</v>
          </cell>
          <cell r="I560" t="str">
            <v>unit</v>
          </cell>
          <cell r="N560" t="str">
            <v>ISO 45001-2018 сәйкестік сертификаты бар еншілес және тәуелді ұйымдардың саны (бас компанияны қоса алғанда)</v>
          </cell>
          <cell r="O560" t="str">
            <v>бірлік</v>
          </cell>
        </row>
        <row r="561">
          <cell r="A561" t="str">
            <v>1.13.10</v>
          </cell>
          <cell r="B561" t="str">
            <v>Количество дочерних зависимых организаций (включая материнскую компанию), имеющих сертификат соответствия ISO 45001-2018</v>
          </cell>
          <cell r="C561" t="str">
            <v>ед.</v>
          </cell>
          <cell r="H561" t="str">
            <v>Number of people in subsidiaries and affiliates with ISO 45001-2018 certificate of compliance</v>
          </cell>
          <cell r="I561" t="str">
            <v>person</v>
          </cell>
          <cell r="N561" t="str">
            <v>ISO 45001-2018 сәйкестік сертификаты бар еншілес және тәуелді ұйымдардағы адамдар саны</v>
          </cell>
          <cell r="O561" t="str">
            <v>адам.</v>
          </cell>
        </row>
        <row r="562">
          <cell r="A562" t="str">
            <v>1.13.11</v>
          </cell>
        </row>
        <row r="563">
          <cell r="A563" t="str">
            <v>1.13.12</v>
          </cell>
          <cell r="B563" t="str">
            <v>GRI 403-9</v>
          </cell>
          <cell r="C563" t="str">
            <v>Единица измерения</v>
          </cell>
          <cell r="H563" t="str">
            <v>GRI 403-9</v>
          </cell>
          <cell r="I563" t="str">
            <v>Unit of measure</v>
          </cell>
          <cell r="N563" t="str">
            <v>GRI 403-9</v>
          </cell>
          <cell r="O563" t="str">
            <v>Өлшем бірлігі</v>
          </cell>
        </row>
        <row r="564">
          <cell r="A564" t="str">
            <v>1.13.13</v>
          </cell>
          <cell r="B564" t="str">
            <v>Показатели производственного травматизма по Группе (штатные работники)</v>
          </cell>
          <cell r="H564" t="str">
            <v>Occupational injury rates by Group (full-time employees)</v>
          </cell>
          <cell r="N564" t="str">
            <v>Топ бойынша өндірістік жарақат алу коэффициенттері (толық жұмыс істейтін жұмыскерлер)</v>
          </cell>
        </row>
        <row r="565">
          <cell r="A565" t="str">
            <v>1.13.14</v>
          </cell>
          <cell r="B565" t="str">
            <v>Количество пострадавших при несчастных случаях, связанных с трудовой деятельностью (в том числе погибшие)</v>
          </cell>
          <cell r="C565" t="str">
            <v>чел.</v>
          </cell>
          <cell r="H565" t="str">
            <v>Number of people injured in labor-related accidents (including fatalities)</v>
          </cell>
          <cell r="I565" t="str">
            <v>person</v>
          </cell>
          <cell r="N565" t="str">
            <v>Өндірістегі жазатайым оқиғалардан зардап шеккендер саны (өлім болғандарды қоса алғанда)</v>
          </cell>
          <cell r="O565" t="str">
            <v>адам.</v>
          </cell>
        </row>
        <row r="566">
          <cell r="A566" t="str">
            <v>1.13.15</v>
          </cell>
          <cell r="B566" t="str">
            <v>Количество погибших при несчастных случаях, связанных с трудовой деятельностью</v>
          </cell>
          <cell r="C566" t="str">
            <v>чел.</v>
          </cell>
          <cell r="H566" t="str">
            <v>Number of fatalities in work-related accidents</v>
          </cell>
          <cell r="I566" t="str">
            <v>person</v>
          </cell>
          <cell r="N566" t="str">
            <v>Өндірістегі жазатайым оқиғалардан қайтыс болғандар саны</v>
          </cell>
          <cell r="O566" t="str">
            <v>адам.</v>
          </cell>
        </row>
        <row r="567">
          <cell r="A567" t="str">
            <v>1.13.16</v>
          </cell>
          <cell r="B567" t="str">
            <v>Количество тяжелых травм, связанных с производственной деятельностью</v>
          </cell>
          <cell r="C567" t="str">
            <v>чел.</v>
          </cell>
          <cell r="H567" t="str">
            <v>Number of severe injuries related to industrial activity</v>
          </cell>
          <cell r="I567" t="str">
            <v>person</v>
          </cell>
          <cell r="N567" t="str">
            <v>Жұмысқа байланысты ауыр жарақаттардың саны</v>
          </cell>
          <cell r="O567" t="str">
            <v>адам.</v>
          </cell>
        </row>
        <row r="568">
          <cell r="A568" t="str">
            <v>1.13.17</v>
          </cell>
          <cell r="B568" t="str">
            <v>Коэффициент частоты производственных травм с временной потерей трудоспособности (LTIFR*)</v>
          </cell>
          <cell r="C568" t="str">
            <v>коэфф.</v>
          </cell>
          <cell r="H568" t="str">
            <v>Lost Time Industrial Injury Frequency Rate (LTIFR*)</v>
          </cell>
          <cell r="I568" t="str">
            <v>ratio</v>
          </cell>
          <cell r="N568" t="str">
            <v>Жоғалған уақыт жарақатының жиілігі (LTIFR *)</v>
          </cell>
          <cell r="O568" t="str">
            <v>коэфф.</v>
          </cell>
        </row>
        <row r="569">
          <cell r="A569" t="str">
            <v>1.13.18</v>
          </cell>
          <cell r="B569" t="str">
            <v>Коэффициент несчастных случаев со смертельным исходом</v>
          </cell>
          <cell r="C569" t="str">
            <v>коэфф.</v>
          </cell>
          <cell r="H569" t="str">
            <v>Fatality rate</v>
          </cell>
          <cell r="I569" t="str">
            <v>ratio</v>
          </cell>
          <cell r="N569" t="str">
            <v>Өлімге әкелетін жазатайым оқиға деңгейі</v>
          </cell>
          <cell r="O569" t="str">
            <v>коэфф.</v>
          </cell>
        </row>
        <row r="570">
          <cell r="A570" t="str">
            <v>1.13.19</v>
          </cell>
          <cell r="B570" t="str">
            <v>Коэффициент тяжелых травм, связанных с производственной деятельностью</v>
          </cell>
          <cell r="C570" t="str">
            <v>коэфф.</v>
          </cell>
          <cell r="H570" t="str">
            <v>Ratio of serious injuries related to industrial activity</v>
          </cell>
          <cell r="I570" t="str">
            <v>ratio</v>
          </cell>
          <cell r="N570" t="str">
            <v>Өндіріске байланысты ауыр жарақаттардың деңгейі</v>
          </cell>
          <cell r="O570" t="str">
            <v>коэфф.</v>
          </cell>
        </row>
        <row r="571">
          <cell r="A571" t="str">
            <v>1.13.20</v>
          </cell>
          <cell r="B571" t="str">
            <v>Коэффициент частоты производственных травм с временной потерей трудоспособности (LTIF)</v>
          </cell>
          <cell r="C571" t="str">
            <v>коэфф.</v>
          </cell>
          <cell r="H571" t="str">
            <v>Number of person-hours worked</v>
          </cell>
          <cell r="I571" t="str">
            <v>person-hours</v>
          </cell>
          <cell r="N571" t="str">
            <v>Жұмыс істеген адам-сағат саны</v>
          </cell>
          <cell r="O571" t="str">
            <v>адам-сағат</v>
          </cell>
        </row>
        <row r="572">
          <cell r="A572" t="str">
            <v>1.13.21</v>
          </cell>
          <cell r="B572" t="str">
            <v>Количество отработанных человеко-часов</v>
          </cell>
          <cell r="C572" t="str">
            <v>человеко-часов</v>
          </cell>
          <cell r="H572" t="str">
            <v>Lost Time Injury Frequency (LTIF)</v>
          </cell>
          <cell r="I572" t="str">
            <v>ratio</v>
          </cell>
          <cell r="N572" t="str">
            <v>Жоғалған уақыт жарақатының жиілігі (LTIF)</v>
          </cell>
          <cell r="O572" t="str">
            <v>коэфф.</v>
          </cell>
        </row>
        <row r="573">
          <cell r="A573" t="str">
            <v>1.13.22</v>
          </cell>
          <cell r="B573" t="str">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ell>
          <cell r="H573" t="str">
            <v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v>
          </cell>
          <cell r="N573" t="str">
            <v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v>
          </cell>
        </row>
        <row r="574">
          <cell r="A574" t="str">
            <v>1.13.23</v>
          </cell>
        </row>
        <row r="575">
          <cell r="A575" t="str">
            <v>1.13.24</v>
          </cell>
          <cell r="B575" t="str">
            <v>Показатели дорожно-транспортных происшествий</v>
          </cell>
          <cell r="C575" t="str">
            <v>Единица измерения</v>
          </cell>
          <cell r="H575" t="str">
            <v>Indicators of industrial diseases</v>
          </cell>
          <cell r="I575" t="str">
            <v>Unit of measure</v>
          </cell>
          <cell r="N575" t="str">
            <v>Жол-көлік оқиғаларының көрсеткіштері</v>
          </cell>
          <cell r="O575" t="str">
            <v>Өлшем бірлігі</v>
          </cell>
        </row>
        <row r="576">
          <cell r="A576" t="str">
            <v>1.13.25</v>
          </cell>
          <cell r="B576" t="str">
            <v>Количество всех дорожно-транспортных происшествий</v>
          </cell>
          <cell r="C576" t="str">
            <v>ед.</v>
          </cell>
          <cell r="H576" t="str">
            <v>Road traffic accident rate</v>
          </cell>
          <cell r="I576" t="str">
            <v> ratio</v>
          </cell>
          <cell r="N576" t="str">
            <v>Жол апатының деңгейі</v>
          </cell>
          <cell r="O576" t="str">
            <v>коэфф.</v>
          </cell>
        </row>
        <row r="577">
          <cell r="A577" t="str">
            <v>1.13.26</v>
          </cell>
          <cell r="B577" t="str">
            <v>Коэффициент дорожно-транспортных происшествий (коэффициент)</v>
          </cell>
          <cell r="C577" t="str">
            <v>коэфф.</v>
          </cell>
          <cell r="H577" t="str">
            <v>Number of all road traffic accidents</v>
          </cell>
          <cell r="I577" t="str">
            <v>unit</v>
          </cell>
          <cell r="N577" t="str">
            <v>Барлық жол-көлік оқиғаларының саны</v>
          </cell>
          <cell r="O577" t="str">
            <v>бірлік</v>
          </cell>
        </row>
        <row r="578">
          <cell r="A578" t="str">
            <v>1.13.27</v>
          </cell>
        </row>
        <row r="579">
          <cell r="A579" t="str">
            <v>1.13.28</v>
          </cell>
          <cell r="B579" t="str">
            <v>Показатели охраны здоровья</v>
          </cell>
          <cell r="C579" t="str">
            <v>Единица измерения</v>
          </cell>
          <cell r="H579" t="str">
            <v>Health protection indicators</v>
          </cell>
          <cell r="I579" t="str">
            <v>Unit of measure</v>
          </cell>
          <cell r="N579" t="str">
            <v>Кәсіптік аурулардың көрсеткіштері</v>
          </cell>
          <cell r="O579" t="str">
            <v>Өлшем бірлігі</v>
          </cell>
        </row>
        <row r="580">
          <cell r="A580" t="str">
            <v>1.13.29</v>
          </cell>
          <cell r="B580" t="str">
            <v>Количество смертельных случаев, не связанных с трудовой деятельностью по причине ухудшения здоровья</v>
          </cell>
          <cell r="C580" t="str">
            <v>чел.</v>
          </cell>
          <cell r="H580" t="str">
            <v>Number of cases of health deterioration in the workplace that are not related to work and have not led to a fatal outcome</v>
          </cell>
          <cell r="I580" t="str">
            <v>person</v>
          </cell>
          <cell r="N580" t="str">
            <v>Денсаулығына байланысты жұмысқа байланысты емес өлім саны</v>
          </cell>
          <cell r="O580" t="str">
            <v>адам.</v>
          </cell>
        </row>
        <row r="581">
          <cell r="A581" t="str">
            <v>1.13.30</v>
          </cell>
          <cell r="B581" t="str">
            <v>Количество работников, состоящих на «Д» учете</v>
          </cell>
          <cell r="C581" t="str">
            <v>чел.</v>
          </cell>
          <cell r="H581" t="str">
            <v xml:space="preserve">Number of employees registered on the “D” account </v>
          </cell>
          <cell r="I581" t="str">
            <v>person</v>
          </cell>
          <cell r="N581" t="str">
            <v>«D» ретінде тіркелген жұмыскерлер саны</v>
          </cell>
          <cell r="O581" t="str">
            <v>адам.</v>
          </cell>
        </row>
        <row r="582">
          <cell r="A582" t="str">
            <v>1.13.31</v>
          </cell>
          <cell r="B582" t="str">
            <v>Количество работников, прошедших периодический медицинский осмотр в соответствие с законодательством РК</v>
          </cell>
          <cell r="C582" t="str">
            <v>чел.</v>
          </cell>
          <cell r="H582" t="str">
            <v>Number of employees who have undergone periodic medical examination according to laws of the Republic of Kazakhstan</v>
          </cell>
          <cell r="I582" t="str">
            <v>person</v>
          </cell>
          <cell r="N582" t="str">
            <v>Қазақстан Республикасының заңнамасына сәйкес мерзімдік медициналық тексеруден өткен жұмыскерлердің саны</v>
          </cell>
          <cell r="O582" t="str">
            <v>адам.</v>
          </cell>
        </row>
        <row r="583">
          <cell r="A583" t="str">
            <v>1.13.32</v>
          </cell>
        </row>
        <row r="584">
          <cell r="A584" t="str">
            <v>1.13.33</v>
          </cell>
          <cell r="B584" t="str">
            <v>Показатели чрезвычайных ситуаций</v>
          </cell>
          <cell r="C584" t="str">
            <v>Единица измерения</v>
          </cell>
          <cell r="H584" t="str">
            <v>Emergency indicators</v>
          </cell>
          <cell r="I584" t="str">
            <v>Unit of measure</v>
          </cell>
          <cell r="N584" t="str">
            <v>Төтенше жағдайлар көрсеткіштері</v>
          </cell>
          <cell r="O584" t="str">
            <v>Өлшем бірлігі</v>
          </cell>
        </row>
        <row r="585">
          <cell r="A585" t="str">
            <v>1.13.34</v>
          </cell>
          <cell r="B585" t="str">
            <v>Количество пожаров</v>
          </cell>
          <cell r="C585" t="str">
            <v>ед.</v>
          </cell>
          <cell r="H585" t="str">
            <v>Number of fires</v>
          </cell>
          <cell r="I585" t="str">
            <v>unit </v>
          </cell>
          <cell r="N585" t="str">
            <v>Өрт саны</v>
          </cell>
          <cell r="O585" t="str">
            <v>бірлік</v>
          </cell>
        </row>
        <row r="586">
          <cell r="A586" t="str">
            <v>1.13.35</v>
          </cell>
          <cell r="B586" t="str">
            <v>Количество аварий</v>
          </cell>
          <cell r="C586" t="str">
            <v>ед.</v>
          </cell>
          <cell r="H586" t="str">
            <v>Number of accidents</v>
          </cell>
          <cell r="I586" t="str">
            <v>unit </v>
          </cell>
          <cell r="N586" t="str">
            <v>Жазатайым оқиғалар саны</v>
          </cell>
          <cell r="O586" t="str">
            <v>бірлік</v>
          </cell>
        </row>
        <row r="587">
          <cell r="A587" t="str">
            <v>1.13.36</v>
          </cell>
          <cell r="B587" t="str">
            <v>Количество инцидентов*</v>
          </cell>
          <cell r="C587" t="str">
            <v>чел.</v>
          </cell>
          <cell r="H587" t="str">
            <v>Number of incidents*</v>
          </cell>
          <cell r="I587" t="str">
            <v>person</v>
          </cell>
          <cell r="N587" t="str">
            <v>Оқиғалар саны*</v>
          </cell>
          <cell r="O587" t="str">
            <v>адам.</v>
          </cell>
        </row>
        <row r="588">
          <cell r="A588" t="str">
            <v>1.13.37</v>
          </cell>
        </row>
        <row r="589">
          <cell r="A589" t="str">
            <v>1.13.38</v>
          </cell>
          <cell r="B589" t="str">
            <v>* Рост связан с пересмотром методики регистрации инцидентов.</v>
          </cell>
          <cell r="H589" t="str">
            <v>*The increase is due to a review of the methodology for recording incidents.</v>
          </cell>
          <cell r="N589" t="str">
            <v>* Бұл өсім оқиғаларды тіркеу әдістемесін қайта қараумен байланысты.</v>
          </cell>
        </row>
        <row r="590">
          <cell r="A590" t="str">
            <v>1.13.39</v>
          </cell>
        </row>
        <row r="591">
          <cell r="A591" t="str">
            <v>1.13.40</v>
          </cell>
          <cell r="B591" t="str">
            <v>Затраты на охрану труда и промышленную безопасность</v>
          </cell>
          <cell r="C591" t="str">
            <v>Единица измерения</v>
          </cell>
          <cell r="H591" t="str">
            <v>Labor protection and occupational safety costs</v>
          </cell>
          <cell r="I591" t="str">
            <v>Unit of measure</v>
          </cell>
          <cell r="N591" t="str">
            <v>Еңбекті қорғау және өнеркәсіптік қауіпсіздік бойынша шығындар</v>
          </cell>
          <cell r="O591" t="str">
            <v>Өлшем бірлігі</v>
          </cell>
        </row>
        <row r="592">
          <cell r="A592" t="str">
            <v>1.13.41</v>
          </cell>
          <cell r="B592" t="str">
            <v>Сумма затраченных денежных средств для обеспечения требований в области производственной безопасности, в том числе по направлениям:</v>
          </cell>
          <cell r="C592" t="str">
            <v>млрд тенге</v>
          </cell>
          <cell r="H592" t="str">
            <v>Amount of money spent to ensure the occupational safety requirements, including in the following areas:</v>
          </cell>
          <cell r="I592" t="str">
            <v>KZT billion</v>
          </cell>
          <cell r="N592" t="str">
            <v>Өнеркәсiптiк қауiпсiздiк саласындағы, оның iшiнде мынадай салалардағы талаптарды қамтамасыз етуге жұмсалған қаражат сомасы:</v>
          </cell>
          <cell r="O592" t="str">
            <v>миллиард теңге</v>
          </cell>
        </row>
        <row r="593">
          <cell r="A593" t="str">
            <v>1.13.42</v>
          </cell>
          <cell r="B593" t="str">
            <v>Охрана труда</v>
          </cell>
          <cell r="C593" t="str">
            <v>млрд тенге</v>
          </cell>
          <cell r="H593" t="str">
            <v>Labor protection</v>
          </cell>
          <cell r="I593" t="str">
            <v>KZT billion</v>
          </cell>
          <cell r="N593" t="str">
            <v>Еңбекті қорғау</v>
          </cell>
          <cell r="O593" t="str">
            <v>миллиард теңге</v>
          </cell>
        </row>
        <row r="594">
          <cell r="A594" t="str">
            <v>1.13.43</v>
          </cell>
          <cell r="B594" t="str">
            <v xml:space="preserve">Пожарная безопасность </v>
          </cell>
          <cell r="C594" t="str">
            <v>млрд тенге</v>
          </cell>
          <cell r="H594" t="str">
            <v xml:space="preserve">Fire safety </v>
          </cell>
          <cell r="I594" t="str">
            <v>KZT billion</v>
          </cell>
          <cell r="N594" t="str">
            <v>Өрт қауіпсіздігі</v>
          </cell>
          <cell r="O594" t="str">
            <v>миллиард теңге</v>
          </cell>
        </row>
        <row r="595">
          <cell r="A595" t="str">
            <v>1.13.44</v>
          </cell>
          <cell r="B595" t="str">
            <v>Промышленная безопасность</v>
          </cell>
          <cell r="C595" t="str">
            <v>млрд тенге</v>
          </cell>
          <cell r="H595" t="str">
            <v>Occupational safety</v>
          </cell>
          <cell r="I595" t="str">
            <v>KZT billion</v>
          </cell>
          <cell r="N595" t="str">
            <v>Өнеркәсіптік қауіпсіздік</v>
          </cell>
          <cell r="O595" t="str">
            <v>миллиард теңге</v>
          </cell>
        </row>
        <row r="596">
          <cell r="A596" t="str">
            <v>1.13.45</v>
          </cell>
          <cell r="B596" t="str">
            <v>Обучение</v>
          </cell>
          <cell r="C596" t="str">
            <v>млрд тенге</v>
          </cell>
          <cell r="H596" t="str">
            <v>Training</v>
          </cell>
          <cell r="I596" t="str">
            <v>KZT billion</v>
          </cell>
          <cell r="N596" t="str">
            <v>Білім</v>
          </cell>
          <cell r="O596" t="str">
            <v>миллиард теңге</v>
          </cell>
        </row>
        <row r="597">
          <cell r="A597" t="str">
            <v>1.13.46</v>
          </cell>
          <cell r="B597" t="str">
            <v>Другое</v>
          </cell>
          <cell r="C597" t="str">
            <v>млрд тенге</v>
          </cell>
          <cell r="H597" t="str">
            <v>Other</v>
          </cell>
          <cell r="I597" t="str">
            <v>KZT billion</v>
          </cell>
          <cell r="N597" t="str">
            <v>Басқа</v>
          </cell>
          <cell r="O597" t="str">
            <v>миллиард теңге</v>
          </cell>
        </row>
        <row r="599">
          <cell r="A599" t="str">
            <v>1.14.1</v>
          </cell>
          <cell r="B599" t="str">
            <v>Местные сообщества</v>
          </cell>
          <cell r="H599" t="str">
            <v>Local communities</v>
          </cell>
          <cell r="N599" t="str">
            <v>Жергілікті қауымдастықтар</v>
          </cell>
        </row>
        <row r="600">
          <cell r="A600" t="str">
            <v>1.14.2</v>
          </cell>
        </row>
        <row r="601">
          <cell r="A601" t="str">
            <v>1.14.3</v>
          </cell>
          <cell r="B601" t="str">
            <v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v>
          </cell>
          <cell r="H601" t="str">
            <v xml:space="preserve">We ensure access of all stakeholders to the draft environmental impact assessment, acceptance and registration of comments and suggestions. In order to familiarize the public with the planned activities, materials are posted on the websites of local authorities and in the mass media. During the environmental impact assessment, public hearings are held, where the impact on water bodies is considered, among other things, and the opinions of all stakeholders are taken into account. 					</v>
          </cell>
          <cell r="N601" t="str">
            <v>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v>
          </cell>
        </row>
        <row r="602">
          <cell r="A602" t="str">
            <v>1.14.4</v>
          </cell>
          <cell r="B602" t="str">
            <v>GRI 413-1</v>
          </cell>
          <cell r="C602" t="str">
            <v>Единица измерения</v>
          </cell>
          <cell r="H602" t="str">
            <v>GRI 413-1</v>
          </cell>
          <cell r="I602" t="str">
            <v>Unit of measure</v>
          </cell>
          <cell r="N602" t="str">
            <v>GRI 413-1</v>
          </cell>
          <cell r="O602" t="str">
            <v>Өлшем бірлігі</v>
          </cell>
        </row>
        <row r="603">
          <cell r="A603" t="str">
            <v>1.14.5</v>
          </cell>
          <cell r="B603" t="str">
            <v>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v>
          </cell>
          <cell r="C603" t="str">
            <v>%</v>
          </cell>
          <cell r="H603" t="str">
            <v>Percentage of subsidiaries and affiliates that have implemented community engagement, impact assessment and/or community development programs</v>
          </cell>
          <cell r="I603" t="str">
            <v>%</v>
          </cell>
          <cell r="N603"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cell r="O603" t="str">
            <v>%</v>
          </cell>
        </row>
        <row r="604">
          <cell r="A604" t="str">
            <v>1.15.1</v>
          </cell>
          <cell r="B604" t="str">
            <v>Корпоративное управление</v>
          </cell>
          <cell r="H604" t="str">
            <v>Corporate governance</v>
          </cell>
          <cell r="N604" t="str">
            <v>Корпоративтік басқару</v>
          </cell>
        </row>
        <row r="605">
          <cell r="A605" t="str">
            <v>1.15.2</v>
          </cell>
          <cell r="B605" t="str">
            <v>GRI 2-9</v>
          </cell>
          <cell r="C605" t="str">
            <v>Единица измерения</v>
          </cell>
          <cell r="H605" t="str">
            <v>GRI 2-9</v>
          </cell>
          <cell r="I605" t="str">
            <v>Unit of measure</v>
          </cell>
          <cell r="N605" t="str">
            <v>GRI 2-9</v>
          </cell>
          <cell r="O605" t="str">
            <v>Өлшем бірлігі</v>
          </cell>
        </row>
        <row r="606">
          <cell r="A606" t="str">
            <v>1.15.3</v>
          </cell>
          <cell r="B606" t="str">
            <v>Совет директоров Фонда</v>
          </cell>
          <cell r="H606" t="str">
            <v>Board of directors of the fund</v>
          </cell>
          <cell r="N606" t="str">
            <v>Қордың Директорлар кеңесі</v>
          </cell>
        </row>
        <row r="607">
          <cell r="A607" t="str">
            <v>1.15.4</v>
          </cell>
          <cell r="B607" t="str">
            <v xml:space="preserve">Председатель Совета директоров </v>
          </cell>
          <cell r="D607" t="str">
            <v>Джон Дудас</v>
          </cell>
          <cell r="E607" t="str">
            <v>Джон Дудас</v>
          </cell>
          <cell r="F607" t="str">
            <v>Джон Дудас</v>
          </cell>
          <cell r="G607" t="str">
            <v>Смаилов Алихан Асханович</v>
          </cell>
          <cell r="H607" t="str">
            <v xml:space="preserve">Chairman of the Board of Directors </v>
          </cell>
          <cell r="J607" t="str">
            <v>John Dudas</v>
          </cell>
          <cell r="K607" t="str">
            <v>John Dudas</v>
          </cell>
          <cell r="L607" t="str">
            <v>John Dudas</v>
          </cell>
          <cell r="M607" t="str">
            <v>Smailov Alikhan Askhanovich</v>
          </cell>
          <cell r="N607" t="str">
            <v>Директорлар кеңесінің төрағасы</v>
          </cell>
          <cell r="P607" t="str">
            <v>Джон Дудас</v>
          </cell>
          <cell r="Q607" t="str">
            <v>Джон Дудас</v>
          </cell>
          <cell r="R607" t="str">
            <v>Джон Дудас</v>
          </cell>
          <cell r="S607" t="str">
            <v>Смайылов Әлихан Асханұлы</v>
          </cell>
        </row>
        <row r="608">
          <cell r="A608" t="str">
            <v>1.15.5</v>
          </cell>
          <cell r="B608" t="str">
            <v>Независимые директора в Совете директоров</v>
          </cell>
          <cell r="C608" t="str">
            <v>чел.</v>
          </cell>
          <cell r="H608" t="str">
            <v>Independent Directors on the Board of Directors</v>
          </cell>
          <cell r="I608" t="str">
            <v>person</v>
          </cell>
          <cell r="N608" t="str">
            <v>Директорлар кеңесіндегі тәуелсіз директорлар</v>
          </cell>
          <cell r="O608" t="str">
            <v>адам.</v>
          </cell>
        </row>
        <row r="609">
          <cell r="A609" t="str">
            <v>1.15.6</v>
          </cell>
          <cell r="B609" t="str">
            <v>Доля независимых членов в Совете директоров</v>
          </cell>
          <cell r="C609" t="str">
            <v>%</v>
          </cell>
          <cell r="H609" t="str">
            <v>Share of independent members on the Board of Directors</v>
          </cell>
          <cell r="I609" t="str">
            <v>%</v>
          </cell>
          <cell r="N609" t="str">
            <v>Директорлар кеңесіндегі тәуелсіз мүшелердің үлесі</v>
          </cell>
          <cell r="O609" t="str">
            <v>%</v>
          </cell>
        </row>
        <row r="610">
          <cell r="A610" t="str">
            <v>1.15.7</v>
          </cell>
          <cell r="B610" t="str">
            <v>Председатель Правления в Совете директоров</v>
          </cell>
          <cell r="D610" t="str">
            <v>Есимов Ахметжан Смагулович</v>
          </cell>
          <cell r="E610" t="str">
            <v>Саткалиев Алмасадам Майданович</v>
          </cell>
          <cell r="F610" t="str">
            <v>Саткалиев Алмасадам Майданович</v>
          </cell>
          <cell r="G610" t="str">
            <v>Жакупов Нурлан Каршагович</v>
          </cell>
          <cell r="H610" t="str">
            <v>Chief Executive Officer on the Board of Directors</v>
          </cell>
          <cell r="I610" t="str">
            <v>person</v>
          </cell>
          <cell r="J610" t="str">
            <v>Yessimov Akhmetzhan Smagulovich</v>
          </cell>
          <cell r="K610" t="str">
            <v>Satkaliyev Almasadam Maidanovich</v>
          </cell>
          <cell r="L610" t="str">
            <v>Satkaliyev Almasadam Maidanovich</v>
          </cell>
          <cell r="M610" t="str">
            <v>Zhakupov Nurlan Karshagovich</v>
          </cell>
          <cell r="N610" t="str">
            <v>Директорлар кеңесінде Басқарма төрағасы</v>
          </cell>
          <cell r="P610" t="str">
            <v>Есімов Ахметжан Смағұлұлы</v>
          </cell>
          <cell r="Q610" t="str">
            <v>Сатқалиев Алмасадам Майданұлы</v>
          </cell>
          <cell r="R610" t="str">
            <v>Сатқалиев Алмасадам Майданұлы</v>
          </cell>
          <cell r="S610" t="str">
            <v>Жақыпов Нұрлан Қаршағұлы</v>
          </cell>
        </row>
        <row r="611">
          <cell r="A611" t="str">
            <v>1.15.8</v>
          </cell>
          <cell r="B611" t="str">
            <v>Количество проведенных заседаний</v>
          </cell>
          <cell r="C611" t="str">
            <v>ед.</v>
          </cell>
          <cell r="H611" t="str">
            <v>Number of meetings held</v>
          </cell>
          <cell r="I611" t="str">
            <v>amount</v>
          </cell>
          <cell r="N611" t="str">
            <v>Өткізілген кездесулер саны</v>
          </cell>
          <cell r="O611" t="str">
            <v>саны</v>
          </cell>
        </row>
        <row r="613">
          <cell r="A613" t="str">
            <v>1.15.10</v>
          </cell>
          <cell r="B613" t="str">
            <v>GRI 405-1</v>
          </cell>
          <cell r="C613" t="str">
            <v>Единица измерения</v>
          </cell>
          <cell r="H613" t="str">
            <v>GRI 405-1</v>
          </cell>
          <cell r="I613" t="str">
            <v>Unit of measure</v>
          </cell>
          <cell r="N613" t="str">
            <v>GRI 405-1</v>
          </cell>
          <cell r="O613" t="str">
            <v>Өлшем бірлігі</v>
          </cell>
        </row>
        <row r="614">
          <cell r="A614" t="str">
            <v>1.15.11</v>
          </cell>
          <cell r="B614" t="str">
            <v>Структура Правления Фонда (по состоянию на конец 2023 года)</v>
          </cell>
          <cell r="H614" t="str">
            <v>Fund's board structure 
(as of the end of 2023)</v>
          </cell>
          <cell r="N614" t="str">
            <v>Қор басқармасының құрылымы (2023 жылдың соңындағы жағдай бойынша)</v>
          </cell>
        </row>
        <row r="615">
          <cell r="A615" t="str">
            <v>1.15.12</v>
          </cell>
          <cell r="B615" t="str">
            <v xml:space="preserve">По гендерным группам: </v>
          </cell>
          <cell r="H615" t="str">
            <v>by gender</v>
          </cell>
          <cell r="N615" t="str">
            <v>жынысы бойынша</v>
          </cell>
        </row>
        <row r="616">
          <cell r="A616" t="str">
            <v>1.15.13</v>
          </cell>
          <cell r="B616" t="str">
            <v xml:space="preserve">Мужчины </v>
          </cell>
          <cell r="C616" t="str">
            <v>чел.</v>
          </cell>
          <cell r="H616" t="str">
            <v>Men</v>
          </cell>
          <cell r="I616" t="str">
            <v>person</v>
          </cell>
          <cell r="N616" t="str">
            <v>Ерлер</v>
          </cell>
          <cell r="O616" t="str">
            <v>адам.</v>
          </cell>
        </row>
        <row r="617">
          <cell r="A617" t="str">
            <v>1.15.14</v>
          </cell>
          <cell r="B617" t="str">
            <v xml:space="preserve">Женщины </v>
          </cell>
          <cell r="C617" t="str">
            <v>чел.</v>
          </cell>
          <cell r="H617" t="str">
            <v>Women</v>
          </cell>
          <cell r="I617" t="str">
            <v>person</v>
          </cell>
          <cell r="N617" t="str">
            <v>Әйелдер</v>
          </cell>
          <cell r="O617" t="str">
            <v>адам.</v>
          </cell>
        </row>
        <row r="618">
          <cell r="A618" t="str">
            <v>1.15.15</v>
          </cell>
          <cell r="B618" t="str">
            <v>по возрасту</v>
          </cell>
          <cell r="H618" t="str">
            <v>by age</v>
          </cell>
          <cell r="N618" t="str">
            <v>жасы бойынша</v>
          </cell>
        </row>
        <row r="619">
          <cell r="A619" t="str">
            <v>1.15.16</v>
          </cell>
          <cell r="B619" t="str">
            <v>До 30</v>
          </cell>
          <cell r="C619" t="str">
            <v>чел.</v>
          </cell>
          <cell r="H619" t="str">
            <v>Up to 30</v>
          </cell>
          <cell r="I619" t="str">
            <v>person</v>
          </cell>
          <cell r="N619" t="str">
            <v>30-ға дейін</v>
          </cell>
          <cell r="O619" t="str">
            <v>адам.</v>
          </cell>
        </row>
        <row r="620">
          <cell r="A620" t="str">
            <v>1.15.17</v>
          </cell>
          <cell r="B620" t="str">
            <v>30-50</v>
          </cell>
          <cell r="C620" t="str">
            <v>чел.</v>
          </cell>
          <cell r="H620" t="str">
            <v>30-50</v>
          </cell>
          <cell r="I620" t="str">
            <v>person</v>
          </cell>
          <cell r="N620" t="str">
            <v>30-50</v>
          </cell>
          <cell r="O620" t="str">
            <v>адам.</v>
          </cell>
        </row>
        <row r="621">
          <cell r="A621" t="str">
            <v>1.15.18</v>
          </cell>
          <cell r="B621" t="str">
            <v>Страше 50</v>
          </cell>
          <cell r="C621" t="str">
            <v>чел.</v>
          </cell>
          <cell r="H621" t="str">
            <v>50+</v>
          </cell>
          <cell r="I621" t="str">
            <v>person</v>
          </cell>
          <cell r="N621" t="str">
            <v>50-ден астам</v>
          </cell>
          <cell r="O621" t="str">
            <v>адам.</v>
          </cell>
        </row>
        <row r="622">
          <cell r="A622" t="str">
            <v>1.15.19</v>
          </cell>
        </row>
        <row r="623">
          <cell r="A623" t="str">
            <v>1.15.20</v>
          </cell>
          <cell r="B623" t="str">
            <v>Правление Группы Фонда</v>
          </cell>
          <cell r="C623" t="str">
            <v>Единица измерения</v>
          </cell>
          <cell r="H623" t="str">
            <v>Management board of the fund group</v>
          </cell>
          <cell r="I623" t="str">
            <v>Unit of measure</v>
          </cell>
          <cell r="N623" t="str">
            <v>Қор тобының Басқармасы</v>
          </cell>
          <cell r="O623" t="str">
            <v>Өлшем бірлігі</v>
          </cell>
        </row>
        <row r="624">
          <cell r="A624" t="str">
            <v>1.15.21</v>
          </cell>
          <cell r="B624" t="str">
            <v>Количество членов</v>
          </cell>
          <cell r="C624" t="str">
            <v>ед.</v>
          </cell>
          <cell r="H624" t="str">
            <v>Number of members</v>
          </cell>
          <cell r="I624" t="str">
            <v>unit</v>
          </cell>
          <cell r="N624" t="str">
            <v>Мүшелер саны</v>
          </cell>
          <cell r="O624" t="str">
            <v>бірлік</v>
          </cell>
        </row>
        <row r="625">
          <cell r="A625" t="str">
            <v>1.15.22</v>
          </cell>
          <cell r="B625" t="str">
            <v>Мужчины</v>
          </cell>
          <cell r="C625" t="str">
            <v>ед.</v>
          </cell>
          <cell r="H625" t="str">
            <v>Men</v>
          </cell>
          <cell r="I625" t="str">
            <v>unit</v>
          </cell>
          <cell r="N625" t="str">
            <v>Ерлер</v>
          </cell>
          <cell r="O625" t="str">
            <v>бірлік</v>
          </cell>
        </row>
        <row r="626">
          <cell r="A626" t="str">
            <v>1.15.23</v>
          </cell>
          <cell r="B626" t="str">
            <v>Женщины</v>
          </cell>
          <cell r="C626" t="str">
            <v>ед.</v>
          </cell>
          <cell r="H626" t="str">
            <v>Women</v>
          </cell>
          <cell r="I626" t="str">
            <v>unit</v>
          </cell>
          <cell r="N626" t="str">
            <v>Әйелдер</v>
          </cell>
          <cell r="O626" t="str">
            <v>бірлік</v>
          </cell>
        </row>
        <row r="627">
          <cell r="A627" t="str">
            <v>1.15.24</v>
          </cell>
          <cell r="B627" t="str">
            <v>Доля женщин в Правлении</v>
          </cell>
          <cell r="C627" t="str">
            <v>%</v>
          </cell>
          <cell r="H627" t="str">
            <v>Share of women on the Management Board</v>
          </cell>
          <cell r="I627" t="str">
            <v>%</v>
          </cell>
          <cell r="N627" t="str">
            <v>Басқармадағы әйелдердің үлесі</v>
          </cell>
          <cell r="O627" t="str">
            <v>%</v>
          </cell>
        </row>
        <row r="629">
          <cell r="A629" t="str">
            <v>1.16.1</v>
          </cell>
          <cell r="B629" t="str">
            <v>Созданная и распределенная экономическая стоимость</v>
          </cell>
          <cell r="H629" t="str">
            <v>Created and distributed direct economic value</v>
          </cell>
          <cell r="N629" t="str">
            <v>Құрылған және бөлінген экономикалық құн</v>
          </cell>
        </row>
        <row r="630">
          <cell r="A630" t="str">
            <v>1.16.2</v>
          </cell>
        </row>
        <row r="631">
          <cell r="A631" t="str">
            <v>1.16.3</v>
          </cell>
          <cell r="B631" t="str">
            <v>GRI 204-1</v>
          </cell>
          <cell r="C631" t="str">
            <v>Единица измерения</v>
          </cell>
          <cell r="H631" t="str">
            <v>GRI 204-1</v>
          </cell>
          <cell r="I631" t="str">
            <v>Unit of measure</v>
          </cell>
          <cell r="N631" t="str">
            <v>GRI 204-1</v>
          </cell>
          <cell r="O631" t="str">
            <v>Өлшем бірлігі</v>
          </cell>
        </row>
        <row r="632">
          <cell r="A632" t="str">
            <v>1.16.4</v>
          </cell>
          <cell r="B632" t="str">
            <v>Созданная прямая экономическая стоимость</v>
          </cell>
          <cell r="H632" t="str">
            <v xml:space="preserve">The direct economic value created </v>
          </cell>
          <cell r="N632" t="str">
            <v>Құрылған тікелей экономикалық құн</v>
          </cell>
        </row>
        <row r="633">
          <cell r="A633" t="str">
            <v>1.16.5</v>
          </cell>
          <cell r="B633" t="str">
            <v>Суммарные доходы</v>
          </cell>
          <cell r="C633" t="str">
            <v>млрд тенге</v>
          </cell>
          <cell r="H633" t="str">
            <v>Total revenues</v>
          </cell>
          <cell r="I633" t="str">
            <v>KZT billion</v>
          </cell>
          <cell r="N633" t="str">
            <v>Жиынтық кіріс</v>
          </cell>
          <cell r="O633" t="str">
            <v>миллиард теңге</v>
          </cell>
        </row>
        <row r="634">
          <cell r="A634" t="str">
            <v>1.16.6</v>
          </cell>
          <cell r="B634" t="str">
            <v xml:space="preserve">Распределённая экономическая стоимость </v>
          </cell>
          <cell r="H634" t="str">
            <v xml:space="preserve">Distributed economic value </v>
          </cell>
          <cell r="N634" t="str">
            <v>Бөлінген экономикалық құн</v>
          </cell>
        </row>
        <row r="635">
          <cell r="A635" t="str">
            <v>1.16.7</v>
          </cell>
          <cell r="B635" t="str">
            <v>Суммарные расходы</v>
          </cell>
          <cell r="C635" t="str">
            <v>млрд тенге</v>
          </cell>
          <cell r="H635" t="str">
            <v>Total costs</v>
          </cell>
          <cell r="I635" t="str">
            <v>KZT billion</v>
          </cell>
          <cell r="N635" t="str">
            <v>Жиынтық шығыс</v>
          </cell>
          <cell r="O635" t="str">
            <v>миллиард теңге</v>
          </cell>
        </row>
        <row r="636">
          <cell r="A636" t="str">
            <v>1.16.8</v>
          </cell>
          <cell r="B636" t="str">
            <v xml:space="preserve">Нераспределённая экономическая стоимость </v>
          </cell>
          <cell r="H636" t="str">
            <v xml:space="preserve">Retained economic value </v>
          </cell>
          <cell r="N636" t="str">
            <v>Бөлінбеген экономикалық құн</v>
          </cell>
        </row>
        <row r="637">
          <cell r="A637" t="str">
            <v>1.16.9</v>
          </cell>
          <cell r="B637" t="str">
            <v>Прибыль</v>
          </cell>
          <cell r="C637" t="str">
            <v>млрд тенге</v>
          </cell>
          <cell r="H637" t="str">
            <v>Profit</v>
          </cell>
          <cell r="I637" t="str">
            <v>KZT billion</v>
          </cell>
          <cell r="N637" t="str">
            <v>Пайда</v>
          </cell>
          <cell r="O637" t="str">
            <v>миллиард теңге</v>
          </cell>
        </row>
        <row r="638">
          <cell r="A638" t="str">
            <v>1.16.10</v>
          </cell>
          <cell r="B638" t="str">
            <v>Налоговые выплаты государству</v>
          </cell>
          <cell r="C638" t="str">
            <v>млрд тенге</v>
          </cell>
          <cell r="H638" t="str">
            <v>Payments to the state</v>
          </cell>
          <cell r="I638" t="str">
            <v>KZT billion</v>
          </cell>
          <cell r="N638" t="str">
            <v>Мемлекетке салық төлемдер</v>
          </cell>
          <cell r="O638" t="str">
            <v>миллиард теңге</v>
          </cell>
        </row>
        <row r="639">
          <cell r="A639" t="str">
            <v>1.16.11</v>
          </cell>
          <cell r="B639" t="str">
            <v>Выплаты поставщикам капитала</v>
          </cell>
          <cell r="C639" t="str">
            <v>млрд тенге</v>
          </cell>
          <cell r="H639" t="str">
            <v>Payments to capital suppliers</v>
          </cell>
          <cell r="I639" t="str">
            <v>KZT billion</v>
          </cell>
          <cell r="N639" t="str">
            <v>Капитал жеткізушілерге төлемдер</v>
          </cell>
          <cell r="O639" t="str">
            <v>миллиард теңге</v>
          </cell>
        </row>
        <row r="640">
          <cell r="A640" t="str">
            <v>1.16.12</v>
          </cell>
          <cell r="B640" t="str">
            <v>Капитальные вложения</v>
          </cell>
          <cell r="C640" t="str">
            <v>млрд тенге</v>
          </cell>
          <cell r="H640" t="str">
            <v>Capital investments</v>
          </cell>
          <cell r="I640" t="str">
            <v>KZT billion</v>
          </cell>
          <cell r="N640" t="str">
            <v>Күрделі салымдар</v>
          </cell>
          <cell r="O640" t="str">
            <v>миллиард теңге</v>
          </cell>
        </row>
        <row r="641">
          <cell r="A641" t="str">
            <v>1.17.1</v>
          </cell>
          <cell r="B641" t="str">
            <v>Практика закупок</v>
          </cell>
          <cell r="H641" t="str">
            <v>Procurement practice</v>
          </cell>
          <cell r="N641" t="str">
            <v>Сатып алу практикасы</v>
          </cell>
        </row>
        <row r="642">
          <cell r="A642" t="str">
            <v>1.17.2</v>
          </cell>
          <cell r="B642" t="str">
            <v>GRI 204-1</v>
          </cell>
          <cell r="C642" t="str">
            <v>Единица измерения</v>
          </cell>
          <cell r="H642" t="str">
            <v>GRI 204-1</v>
          </cell>
          <cell r="I642" t="str">
            <v>Unit of measure</v>
          </cell>
          <cell r="N642" t="str">
            <v>GRI 204-1</v>
          </cell>
          <cell r="O642" t="str">
            <v>Өлшем бірлігі</v>
          </cell>
        </row>
        <row r="643">
          <cell r="A643" t="str">
            <v>1.17.3</v>
          </cell>
          <cell r="B643" t="str">
            <v>Всего закупленных товаров и услуг</v>
          </cell>
          <cell r="C643" t="str">
            <v>млрд тенге</v>
          </cell>
          <cell r="H643" t="str">
            <v>Total purchased goods and services</v>
          </cell>
          <cell r="I643" t="str">
            <v>KZT billion</v>
          </cell>
          <cell r="N643" t="str">
            <v>Жалпы сатып алынған тауарлар мен қызметтер</v>
          </cell>
          <cell r="O643" t="str">
            <v>миллиард теңге</v>
          </cell>
        </row>
        <row r="644">
          <cell r="A644" t="str">
            <v>1.17.4</v>
          </cell>
          <cell r="B644" t="str">
            <v>Закупки, проведенные способом из одного источника</v>
          </cell>
          <cell r="C644" t="str">
            <v>млрд тенге</v>
          </cell>
          <cell r="H644" t="str">
            <v>Single-source procurement</v>
          </cell>
          <cell r="I644" t="str">
            <v>KZT billion</v>
          </cell>
          <cell r="N644" t="str">
            <v>Сатып алу бір көзден алу әдісімен жүзеге асырылады</v>
          </cell>
          <cell r="O644" t="str">
            <v>миллиард теңге</v>
          </cell>
        </row>
        <row r="645">
          <cell r="A645" t="str">
            <v>1.17.5</v>
          </cell>
          <cell r="C645" t="str">
            <v>%</v>
          </cell>
          <cell r="I645" t="str">
            <v>%</v>
          </cell>
          <cell r="O645" t="str">
            <v>%</v>
          </cell>
        </row>
        <row r="646">
          <cell r="A646" t="str">
            <v>1.17.6</v>
          </cell>
          <cell r="B646" t="str">
            <v xml:space="preserve"> Закупки, проведенные способом запроса ценовых предложений</v>
          </cell>
          <cell r="C646" t="str">
            <v>млрд тенге</v>
          </cell>
          <cell r="H646" t="str">
            <v xml:space="preserve"> Procurement through request for quotations</v>
          </cell>
          <cell r="I646" t="str">
            <v>KZT billion</v>
          </cell>
          <cell r="N646" t="str">
            <v>Сатып алу баға ұсыныстарын сұрау әдісімен жүзеге асырылады</v>
          </cell>
          <cell r="O646" t="str">
            <v>миллиард теңге</v>
          </cell>
        </row>
        <row r="647">
          <cell r="A647" t="str">
            <v>1.17.7</v>
          </cell>
          <cell r="C647" t="str">
            <v>%</v>
          </cell>
          <cell r="I647" t="str">
            <v>%</v>
          </cell>
          <cell r="O647" t="str">
            <v>%</v>
          </cell>
        </row>
        <row r="648">
          <cell r="A648" t="str">
            <v>1.17.8</v>
          </cell>
          <cell r="B648" t="str">
            <v xml:space="preserve"> Закупки, проведенные способом открытого тендера</v>
          </cell>
          <cell r="C648" t="str">
            <v>млрд тенге</v>
          </cell>
          <cell r="H648" t="str">
            <v xml:space="preserve"> Open tender procurement</v>
          </cell>
          <cell r="I648" t="str">
            <v>KZT billion</v>
          </cell>
          <cell r="N648" t="str">
            <v>Сатып алу ашық тендер тәсілімен жүзеге асырылады</v>
          </cell>
          <cell r="O648" t="str">
            <v>миллиард теңге</v>
          </cell>
        </row>
        <row r="649">
          <cell r="A649" t="str">
            <v>1.17.9</v>
          </cell>
          <cell r="C649" t="str">
            <v>%</v>
          </cell>
          <cell r="I649" t="str">
            <v>%</v>
          </cell>
          <cell r="O649" t="str">
            <v>%</v>
          </cell>
        </row>
        <row r="650">
          <cell r="A650" t="str">
            <v>1.17.10</v>
          </cell>
          <cell r="B650" t="str">
            <v xml:space="preserve"> Закупки путём проведения конкурентных переговоров</v>
          </cell>
          <cell r="C650" t="str">
            <v>млрд тенге</v>
          </cell>
          <cell r="H650" t="str">
            <v xml:space="preserve"> Procurement by holding competitive negotiations</v>
          </cell>
          <cell r="I650" t="str">
            <v>KZT billion</v>
          </cell>
          <cell r="N650" t="str">
            <v>Бәсекелестік келіссөздер арқылы сатып алу</v>
          </cell>
          <cell r="O650" t="str">
            <v>миллиард теңге</v>
          </cell>
        </row>
        <row r="651">
          <cell r="A651" t="str">
            <v>1.17.11</v>
          </cell>
          <cell r="C651" t="str">
            <v>%</v>
          </cell>
          <cell r="I651" t="str">
            <v>%</v>
          </cell>
          <cell r="O651" t="str">
            <v>%</v>
          </cell>
        </row>
        <row r="652">
          <cell r="A652" t="str">
            <v>1.17.12</v>
          </cell>
          <cell r="B652" t="str">
            <v xml:space="preserve"> Закупки в рамках внутрихолдинговой кооперации</v>
          </cell>
          <cell r="C652" t="str">
            <v>млрд тенге</v>
          </cell>
          <cell r="H652" t="str">
            <v xml:space="preserve"> Procurement within intra-holding cooperation</v>
          </cell>
          <cell r="I652" t="str">
            <v>KZT billion</v>
          </cell>
          <cell r="N652" t="str">
            <v>Холдингішілік ынтымақтастық шеңберінде сатып алулар</v>
          </cell>
          <cell r="O652" t="str">
            <v>миллиард теңге</v>
          </cell>
        </row>
        <row r="653">
          <cell r="A653" t="str">
            <v>1.17.13</v>
          </cell>
          <cell r="C653" t="str">
            <v>%</v>
          </cell>
          <cell r="I653" t="str">
            <v>%</v>
          </cell>
          <cell r="O653" t="str">
            <v>%</v>
          </cell>
        </row>
        <row r="654">
          <cell r="A654" t="str">
            <v>1.17.14</v>
          </cell>
          <cell r="B654" t="str">
            <v xml:space="preserve">Доля закупа у отечественных поставщиков </v>
          </cell>
          <cell r="C654" t="str">
            <v>%</v>
          </cell>
          <cell r="H654" t="str">
            <v xml:space="preserve">Share of procurement from domestic suppliers </v>
          </cell>
          <cell r="I654" t="str">
            <v>%</v>
          </cell>
          <cell r="N654" t="str">
            <v>Отандық жеткізушілерден сатып алу үлесі</v>
          </cell>
          <cell r="O654" t="str">
            <v>%</v>
          </cell>
        </row>
        <row r="655">
          <cell r="H655" t="str">
            <v xml:space="preserve"> </v>
          </cell>
        </row>
        <row r="656">
          <cell r="A656" t="str">
            <v>1.18.1</v>
          </cell>
          <cell r="B656" t="str">
            <v>Комплаенс</v>
          </cell>
          <cell r="H656" t="str">
            <v>Сompliance</v>
          </cell>
          <cell r="N656" t="str">
            <v>Сәйкестік</v>
          </cell>
        </row>
        <row r="657">
          <cell r="A657" t="str">
            <v>1.18.2</v>
          </cell>
          <cell r="B657" t="str">
            <v>GRI 205-3</v>
          </cell>
          <cell r="C657" t="str">
            <v>Единица измерения</v>
          </cell>
          <cell r="H657" t="str">
            <v>GRI 205-3</v>
          </cell>
          <cell r="I657" t="str">
            <v>Unit of measure</v>
          </cell>
          <cell r="N657" t="str">
            <v>GRI 205-3</v>
          </cell>
          <cell r="O657" t="str">
            <v>Өлшем бірлігі</v>
          </cell>
        </row>
        <row r="658">
          <cell r="A658" t="str">
            <v>1.18.3</v>
          </cell>
          <cell r="B658" t="str">
            <v>Общее количество подтвержденных случаев коррупции</v>
          </cell>
          <cell r="C658" t="str">
            <v>ед.</v>
          </cell>
          <cell r="H658" t="str">
            <v>Total number of confirmed cases of corruption</v>
          </cell>
          <cell r="I658" t="str">
            <v>unit</v>
          </cell>
          <cell r="N658" t="str">
            <v>Сыбайлас жемқорлық фактілерінің расталған жалпы саны</v>
          </cell>
          <cell r="O658" t="str">
            <v>бірлік</v>
          </cell>
        </row>
        <row r="659">
          <cell r="A659" t="str">
            <v>1.18.4</v>
          </cell>
          <cell r="B659" t="str">
            <v>Общее количество случаев увольнения или наказания работников за коррупционные действия</v>
          </cell>
          <cell r="C659" t="str">
            <v>ед.</v>
          </cell>
          <cell r="H659" t="str">
            <v>Total number of cases in which employees were dismissed or penalized for corrupt practices</v>
          </cell>
          <cell r="I659" t="str">
            <v>unit</v>
          </cell>
          <cell r="N659" t="str">
            <v>Сыбайлас жемқорлық әрекеттері үшін жұмыскерлерді жұмыстан шығару немесе жазалау жағдайларының жалпы саны</v>
          </cell>
          <cell r="O659" t="str">
            <v>бірлік</v>
          </cell>
        </row>
        <row r="660">
          <cell r="A660" t="str">
            <v>1.18.5</v>
          </cell>
          <cell r="B660" t="str">
            <v>Общее количество подтвержденных случаев невозобновления или расторжения контрактов с деловыми партнерами из-за нарушений, связанных с коррупцией</v>
          </cell>
          <cell r="C660" t="str">
            <v>ед.</v>
          </cell>
          <cell r="H660" t="str">
            <v>Total number of confirmed cases of non-renewal or termination of contracts with business partners due to corruption-related violations</v>
          </cell>
          <cell r="I660" t="str">
            <v>unit</v>
          </cell>
          <cell r="N660" t="str">
            <v>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v>
          </cell>
          <cell r="O660" t="str">
            <v>бірлік</v>
          </cell>
        </row>
        <row r="661">
          <cell r="A661" t="str">
            <v>1.18.6</v>
          </cell>
          <cell r="B661" t="str">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ell>
          <cell r="C661" t="str">
            <v>ед.</v>
          </cell>
          <cell r="H661" t="str">
            <v>Public corruption cases brought against the organization or its employees during the reporting period and the outcome of such cases</v>
          </cell>
          <cell r="I661" t="str">
            <v>unit</v>
          </cell>
          <cell r="N661" t="str">
            <v>Есепті кезеңде ұйымға немесе оның жұмыскерлеріне қатысты қозғалған мемлекеттік сыбайлас жемқорлық істері және осындай істердің нәтижелері</v>
          </cell>
          <cell r="O661" t="str">
            <v>бірлік</v>
          </cell>
        </row>
        <row r="662">
          <cell r="A662" t="str">
            <v>1.18.7</v>
          </cell>
        </row>
        <row r="663">
          <cell r="A663" t="str">
            <v>1.18.8</v>
          </cell>
          <cell r="B663" t="str">
            <v>GRI 418-1</v>
          </cell>
          <cell r="C663" t="str">
            <v>Единица измерения</v>
          </cell>
          <cell r="H663" t="str">
            <v>GRI 418-1</v>
          </cell>
          <cell r="I663" t="str">
            <v>Unit of measure</v>
          </cell>
          <cell r="N663" t="str">
            <v>GRI 418-1</v>
          </cell>
          <cell r="O663" t="str">
            <v>Өлшем бірлігі</v>
          </cell>
        </row>
        <row r="664">
          <cell r="A664" t="str">
            <v>1.18.9</v>
          </cell>
          <cell r="B664" t="str">
            <v>Общее количество обоснованных жалоб, полученных относительно нарушения конфиденциальности клиентов, с разбивкой по категориям, из них:</v>
          </cell>
          <cell r="C664" t="str">
            <v>ед.</v>
          </cell>
          <cell r="H664" t="str">
            <v>Total number of substantiated complaints received regarding breaches of customer privacy, by category, of which:</v>
          </cell>
          <cell r="I664" t="str">
            <v>unit</v>
          </cell>
          <cell r="N664" t="str">
            <v>Санаттар бойынша бөлінген тұтынушылардың құпиялылығын бұзу фактілері бойынша келіп түскен дәлелді шағымдардың жалпы саны, оның ішінде:</v>
          </cell>
          <cell r="O664" t="str">
            <v>бірлік</v>
          </cell>
        </row>
        <row r="665">
          <cell r="A665" t="str">
            <v>1.18.10</v>
          </cell>
          <cell r="B665" t="str">
            <v>кол-во жалоб, полученных от сторонних лиц и обоснованные организацией</v>
          </cell>
          <cell r="C665" t="str">
            <v>ед.</v>
          </cell>
          <cell r="H665" t="str">
            <v>Number of complaints received from third parties and substantiated by the organization</v>
          </cell>
          <cell r="I665" t="str">
            <v>unit</v>
          </cell>
          <cell r="N665" t="str">
            <v>Үшінші тұлғалардан келіп түскен және ұйыммен дәлелденген шағымдардың саны</v>
          </cell>
          <cell r="O665" t="str">
            <v>бірлік</v>
          </cell>
        </row>
        <row r="666">
          <cell r="A666" t="str">
            <v>1.18.11</v>
          </cell>
          <cell r="B666" t="str">
            <v>кол-во жалоб, полученных от контролирующих органов</v>
          </cell>
          <cell r="C666" t="str">
            <v>ед.</v>
          </cell>
          <cell r="H666" t="str">
            <v>Number of complaints received from regulatory authorities</v>
          </cell>
          <cell r="I666" t="str">
            <v>unit</v>
          </cell>
          <cell r="N666" t="str">
            <v>Бақылау органдарынан түскен шағымдар саны</v>
          </cell>
          <cell r="O666" t="str">
            <v>бірлік</v>
          </cell>
        </row>
        <row r="667">
          <cell r="A667" t="str">
            <v>1.18.12</v>
          </cell>
          <cell r="B667" t="str">
            <v>Общее количество выявленных утечек, краж или потерь данных клиентов</v>
          </cell>
          <cell r="C667" t="str">
            <v>ед.</v>
          </cell>
          <cell r="H667" t="str">
            <v>Total number of identified leaks, thefts or losses of customer data</v>
          </cell>
          <cell r="I667" t="str">
            <v>unit</v>
          </cell>
          <cell r="N667" t="str">
            <v>Анықталған ағып кетулердің, тұтынушылар деректерінің ұрлануларының немесе жоғалуларының жалпы саны</v>
          </cell>
          <cell r="O667" t="str">
            <v>бірлік</v>
          </cell>
        </row>
        <row r="668">
          <cell r="A668" t="str">
            <v>1.18.13</v>
          </cell>
        </row>
        <row r="669">
          <cell r="A669" t="str">
            <v>1.18.14</v>
          </cell>
          <cell r="B669" t="str">
            <v>GRI 205-2</v>
          </cell>
          <cell r="C669" t="str">
            <v>Единица измерения</v>
          </cell>
          <cell r="D669">
            <v>2023</v>
          </cell>
          <cell r="H669" t="str">
            <v>GRI 205-2</v>
          </cell>
          <cell r="I669" t="str">
            <v>Unit of measure</v>
          </cell>
          <cell r="J669">
            <v>2023</v>
          </cell>
          <cell r="N669" t="str">
            <v>GRI 205-2</v>
          </cell>
          <cell r="O669" t="str">
            <v>Өлшем бірлігі</v>
          </cell>
          <cell r="P669">
            <v>2023</v>
          </cell>
        </row>
        <row r="670">
          <cell r="A670" t="str">
            <v>1.18.15</v>
          </cell>
          <cell r="D670" t="str">
            <v>Административно-управленческий персонал</v>
          </cell>
          <cell r="E670" t="str">
            <v>Производственный персонал</v>
          </cell>
          <cell r="F670" t="str">
            <v>Бизнес-партнеры</v>
          </cell>
          <cell r="J670" t="str">
            <v>Administrative and management staff</v>
          </cell>
          <cell r="K670" t="str">
            <v>Production staff</v>
          </cell>
          <cell r="L670" t="str">
            <v xml:space="preserve">Business partners </v>
          </cell>
          <cell r="P670" t="str">
            <v>Әкімшілік-басқару персоналы</v>
          </cell>
          <cell r="Q670" t="str">
            <v>Өндірістік персонал</v>
          </cell>
          <cell r="R670" t="str">
            <v>Іскерлік серіктестер</v>
          </cell>
        </row>
        <row r="671">
          <cell r="A671" t="str">
            <v>1.18.16</v>
          </cell>
          <cell r="B671" t="str">
            <v>Количество и доля работников, ознакомленных с антикоррупционными политиками и процедурами</v>
          </cell>
          <cell r="C671" t="str">
            <v>чел.</v>
          </cell>
          <cell r="H671" t="str">
            <v>Number and percentage of employees familiarized with anti-corruption policies and procedures</v>
          </cell>
          <cell r="I671" t="str">
            <v>person</v>
          </cell>
          <cell r="N671" t="str">
            <v>Сыбайлас жемқорлыққа қарсы саясат пен рәсімдермен таныс жұмыскерлердің саны мен үлесі</v>
          </cell>
          <cell r="O671" t="str">
            <v>адам.</v>
          </cell>
        </row>
        <row r="672">
          <cell r="A672" t="str">
            <v>1.18.17</v>
          </cell>
          <cell r="C672" t="str">
            <v>%</v>
          </cell>
          <cell r="I672" t="str">
            <v>%</v>
          </cell>
          <cell r="O672" t="str">
            <v>%</v>
          </cell>
        </row>
        <row r="673">
          <cell r="A673" t="str">
            <v>1.18.18</v>
          </cell>
          <cell r="B673" t="str">
            <v>Количество и доля работников, прошедших антикоррупционный тренинг</v>
          </cell>
          <cell r="C673" t="str">
            <v>чел.</v>
          </cell>
          <cell r="H673" t="str">
            <v>Number and percentage of employees who have received anti-corruption training</v>
          </cell>
          <cell r="I673" t="str">
            <v>person</v>
          </cell>
          <cell r="N673" t="str">
            <v>Сыбайлас жемқорлыққа қарсы оқудан өткен жұмыскерлердің саны мен үлесі</v>
          </cell>
          <cell r="O673" t="str">
            <v>адам.</v>
          </cell>
        </row>
        <row r="674">
          <cell r="A674" t="str">
            <v>1.18.19</v>
          </cell>
          <cell r="C674" t="str">
            <v>%</v>
          </cell>
          <cell r="I674" t="str">
            <v>%</v>
          </cell>
          <cell r="O674" t="str">
            <v>%</v>
          </cell>
        </row>
        <row r="676">
          <cell r="A676" t="str">
            <v>1.19.1</v>
          </cell>
          <cell r="B676" t="str">
            <v>Производственные показатели</v>
          </cell>
          <cell r="H676" t="str">
            <v>Operational indicators</v>
          </cell>
          <cell r="N676" t="str">
            <v>Өндірістік көрсеткіштер</v>
          </cell>
        </row>
        <row r="677">
          <cell r="A677" t="str">
            <v>1.19.2</v>
          </cell>
        </row>
        <row r="678">
          <cell r="A678" t="str">
            <v>1.19.3</v>
          </cell>
          <cell r="B678" t="str">
            <v>Ключевые производственные показатели</v>
          </cell>
          <cell r="C678" t="str">
            <v>Единица измерения</v>
          </cell>
          <cell r="H678" t="str">
            <v>Key operational indicators</v>
          </cell>
          <cell r="I678" t="str">
            <v>Unit of measure</v>
          </cell>
          <cell r="N678" t="str">
            <v>Негізгі тиімділік көрсеткіштері</v>
          </cell>
          <cell r="O678" t="str">
            <v>Өлшем бірлігі</v>
          </cell>
        </row>
        <row r="679">
          <cell r="A679" t="str">
            <v>1.19.4</v>
          </cell>
          <cell r="B679" t="str">
            <v>Нефтегазовый сектор</v>
          </cell>
          <cell r="H679" t="str">
            <v>Oil and gas sector</v>
          </cell>
          <cell r="N679" t="str">
            <v>Мұнай-газ секторы</v>
          </cell>
        </row>
        <row r="680">
          <cell r="A680" t="str">
            <v>1.19.5</v>
          </cell>
          <cell r="B680" t="str">
            <v>Добыча нефти и газового конденсата</v>
          </cell>
          <cell r="C680" t="str">
            <v>тыс. тонн/год</v>
          </cell>
          <cell r="H680" t="str">
            <v>Oil and condensate production (per year)</v>
          </cell>
          <cell r="I680" t="str">
            <v>thousand tons/year</v>
          </cell>
          <cell r="N680" t="str">
            <v>Мұнай және газ конденсатын өндіру</v>
          </cell>
          <cell r="O680" t="str">
            <v>жылына мың тонна</v>
          </cell>
        </row>
        <row r="681">
          <cell r="A681" t="str">
            <v>1.19.6</v>
          </cell>
          <cell r="B681" t="str">
            <v>Добыча нефти и газового конденсата (в сутки)</v>
          </cell>
          <cell r="C681" t="str">
            <v>тыс. тонн/сутки</v>
          </cell>
          <cell r="H681" t="str">
            <v>Oil and condensate production (per day)</v>
          </cell>
          <cell r="I681" t="str">
            <v>thousand tons/day</v>
          </cell>
          <cell r="N681" t="str">
            <v>Мұнай және газ конденсатын өндіру (тәулігіне)</v>
          </cell>
          <cell r="O681" t="str">
            <v>тәулігіне мың тонна</v>
          </cell>
        </row>
        <row r="682">
          <cell r="A682" t="str">
            <v>1.19.7</v>
          </cell>
          <cell r="B682" t="str">
            <v>Добыча природного и попутного газа</v>
          </cell>
          <cell r="C682" t="str">
            <v>млн м3/год</v>
          </cell>
          <cell r="H682" t="str">
            <v>Natural and associated gas production (per year)</v>
          </cell>
          <cell r="I682" t="str">
            <v>million m3/year</v>
          </cell>
          <cell r="N682" t="str">
            <v>Табиғи және ілеспе газды өндіру</v>
          </cell>
          <cell r="O682" t="str">
            <v>млн м3/жыл</v>
          </cell>
        </row>
        <row r="683">
          <cell r="A683" t="str">
            <v>1.19.8</v>
          </cell>
          <cell r="B683" t="str">
            <v>Добыча природного и попутного газа (в сутки)</v>
          </cell>
          <cell r="C683" t="str">
            <v>тыс. м3/сутки</v>
          </cell>
          <cell r="H683" t="str">
            <v>Extraction of natural and associated gas (per day)</v>
          </cell>
          <cell r="I683" t="str">
            <v>thousand m3/day</v>
          </cell>
          <cell r="N683" t="str">
            <v>Табиғи және ілеспе газды өндіру (тәулігіне)</v>
          </cell>
          <cell r="O683" t="str">
            <v>мың м3/тәу</v>
          </cell>
        </row>
        <row r="684">
          <cell r="A684" t="str">
            <v>1.19.9</v>
          </cell>
          <cell r="B684" t="str">
            <v>Количество участков бурения (с долей более 50%)</v>
          </cell>
          <cell r="C684" t="str">
            <v>кол-во</v>
          </cell>
          <cell r="H684" t="str">
            <v>Number of drilling sites (with a share of more than 50%)</v>
          </cell>
          <cell r="I684" t="str">
            <v>amount</v>
          </cell>
          <cell r="N684" t="str">
            <v>Бұрғылау учаскелерінің саны (50%-дан астам үлеспен)</v>
          </cell>
          <cell r="O684" t="str">
            <v>саны</v>
          </cell>
        </row>
        <row r="685">
          <cell r="A685" t="str">
            <v>1.19.10</v>
          </cell>
          <cell r="B685" t="str">
            <v>Переработка нефти и газа</v>
          </cell>
          <cell r="C685" t="str">
            <v>тыс. тонн</v>
          </cell>
          <cell r="H685" t="str">
            <v>Oil and gas refining</v>
          </cell>
          <cell r="I685" t="str">
            <v>thousand tons</v>
          </cell>
          <cell r="N685" t="str">
            <v>Мұнай мен газды өңдеу</v>
          </cell>
          <cell r="O685" t="str">
            <v>мың тонна</v>
          </cell>
        </row>
        <row r="686">
          <cell r="A686" t="str">
            <v>1.19.11</v>
          </cell>
          <cell r="B686" t="str">
            <v>Производство нефтепродуктов, в т.ч.</v>
          </cell>
          <cell r="C686" t="str">
            <v>тыс. тонн</v>
          </cell>
          <cell r="H686" t="str">
            <v>Oil and gas refining, including</v>
          </cell>
          <cell r="I686" t="str">
            <v>thousand tons</v>
          </cell>
          <cell r="N686" t="str">
            <v>Мұнай өнімдерін өндіру, оның ішінде.</v>
          </cell>
          <cell r="O686" t="str">
            <v>мың тонна</v>
          </cell>
        </row>
        <row r="687">
          <cell r="A687" t="str">
            <v>1.19.12</v>
          </cell>
          <cell r="B687" t="str">
            <v>Бензин</v>
          </cell>
          <cell r="C687" t="str">
            <v>тыс. тонн</v>
          </cell>
          <cell r="H687" t="str">
            <v>Gasoline</v>
          </cell>
          <cell r="I687" t="str">
            <v>thousand tons</v>
          </cell>
          <cell r="N687" t="str">
            <v>Бензин</v>
          </cell>
          <cell r="O687" t="str">
            <v>мың тонна</v>
          </cell>
        </row>
        <row r="688">
          <cell r="A688" t="str">
            <v>1.19.13</v>
          </cell>
          <cell r="B688" t="str">
            <v>Мазут</v>
          </cell>
          <cell r="C688" t="str">
            <v>тыс. тонн</v>
          </cell>
          <cell r="H688" t="str">
            <v>Fuel oil</v>
          </cell>
          <cell r="I688" t="str">
            <v>thousand tons</v>
          </cell>
          <cell r="N688" t="str">
            <v>Жанармай</v>
          </cell>
          <cell r="O688" t="str">
            <v>мың тонна</v>
          </cell>
        </row>
        <row r="689">
          <cell r="A689" t="str">
            <v>1.19.14</v>
          </cell>
          <cell r="B689" t="str">
            <v>Вакуумный газойль (ВГО)</v>
          </cell>
          <cell r="C689" t="str">
            <v>тыс. тонн</v>
          </cell>
          <cell r="H689" t="str">
            <v>Vacuum gas oil (VGO)</v>
          </cell>
          <cell r="I689" t="str">
            <v>thousand tons</v>
          </cell>
          <cell r="N689" t="str">
            <v>Вакуумдық газойль (VGO)</v>
          </cell>
          <cell r="O689" t="str">
            <v>мың тонна</v>
          </cell>
        </row>
        <row r="690">
          <cell r="A690" t="str">
            <v>1.19.15</v>
          </cell>
          <cell r="B690" t="str">
            <v>Параксилол</v>
          </cell>
          <cell r="C690" t="str">
            <v>тыс. тонн</v>
          </cell>
          <cell r="H690" t="str">
            <v>Paraxylene</v>
          </cell>
          <cell r="I690" t="str">
            <v>thousand tons</v>
          </cell>
          <cell r="N690" t="str">
            <v>Параксилен</v>
          </cell>
          <cell r="O690" t="str">
            <v>мың тонна</v>
          </cell>
        </row>
        <row r="691">
          <cell r="A691" t="str">
            <v>1.19.16</v>
          </cell>
          <cell r="B691" t="str">
            <v>Дизельное топливо</v>
          </cell>
          <cell r="C691" t="str">
            <v>тыс. тонн</v>
          </cell>
          <cell r="H691" t="str">
            <v>Diesel fuel</v>
          </cell>
          <cell r="I691" t="str">
            <v>thousand tons</v>
          </cell>
          <cell r="N691" t="str">
            <v>Дизель отыны</v>
          </cell>
          <cell r="O691" t="str">
            <v>мың тонна</v>
          </cell>
        </row>
        <row r="692">
          <cell r="A692" t="str">
            <v>1.19.17</v>
          </cell>
          <cell r="B692" t="str">
            <v>Бензол</v>
          </cell>
          <cell r="C692" t="str">
            <v>тыс. тонн</v>
          </cell>
          <cell r="H692" t="str">
            <v>Benzene</v>
          </cell>
          <cell r="I692" t="str">
            <v>thousand tons</v>
          </cell>
          <cell r="N692" t="str">
            <v>Бензол</v>
          </cell>
          <cell r="O692" t="str">
            <v>мың тонна</v>
          </cell>
        </row>
        <row r="693">
          <cell r="A693" t="str">
            <v>1.19.18</v>
          </cell>
          <cell r="B693" t="str">
            <v>Кокс</v>
          </cell>
          <cell r="C693" t="str">
            <v>тыс. тонн</v>
          </cell>
          <cell r="H693" t="str">
            <v>Coke</v>
          </cell>
          <cell r="I693" t="str">
            <v>thousand tons</v>
          </cell>
          <cell r="N693" t="str">
            <v>кокс</v>
          </cell>
          <cell r="O693" t="str">
            <v>мың тонна</v>
          </cell>
        </row>
        <row r="694">
          <cell r="A694" t="str">
            <v>1.19.19</v>
          </cell>
          <cell r="B694" t="str">
            <v>Сжиженный газ</v>
          </cell>
          <cell r="C694" t="str">
            <v>тыс. тонн</v>
          </cell>
          <cell r="H694" t="str">
            <v>Liquefied gas</v>
          </cell>
          <cell r="I694" t="str">
            <v>thousand tons</v>
          </cell>
          <cell r="N694" t="str">
            <v>Сұйытылған газ</v>
          </cell>
          <cell r="O694" t="str">
            <v>мың тонна</v>
          </cell>
        </row>
        <row r="695">
          <cell r="A695" t="str">
            <v>1.19.20</v>
          </cell>
          <cell r="B695" t="str">
            <v>Сера</v>
          </cell>
          <cell r="C695" t="str">
            <v>тыс. тонн</v>
          </cell>
          <cell r="H695" t="str">
            <v>Sulfur</v>
          </cell>
          <cell r="I695" t="str">
            <v>thousand tons</v>
          </cell>
          <cell r="N695" t="str">
            <v>Күкірт</v>
          </cell>
          <cell r="O695" t="str">
            <v>мың тонна</v>
          </cell>
        </row>
        <row r="696">
          <cell r="A696" t="str">
            <v>1.19.21</v>
          </cell>
          <cell r="B696" t="str">
            <v>Авиационное топливо</v>
          </cell>
          <cell r="C696" t="str">
            <v>тыс. тонн</v>
          </cell>
          <cell r="H696" t="str">
            <v>Aviation fuel</v>
          </cell>
          <cell r="I696" t="str">
            <v>thousand tons</v>
          </cell>
          <cell r="N696" t="str">
            <v>Авиациялық отын</v>
          </cell>
          <cell r="O696" t="str">
            <v>мың тонна</v>
          </cell>
        </row>
        <row r="697">
          <cell r="A697" t="str">
            <v>1.19.22</v>
          </cell>
          <cell r="B697" t="str">
            <v>Печное топливо</v>
          </cell>
          <cell r="C697" t="str">
            <v>тыс. тонн</v>
          </cell>
          <cell r="H697" t="str">
            <v>Heating oil</v>
          </cell>
          <cell r="I697" t="str">
            <v>thousand tons</v>
          </cell>
          <cell r="N697" t="str">
            <v>Жылыту майы</v>
          </cell>
          <cell r="O697" t="str">
            <v>мың тонна</v>
          </cell>
        </row>
        <row r="698">
          <cell r="A698" t="str">
            <v>1.19.23</v>
          </cell>
          <cell r="B698" t="str">
            <v>Битум</v>
          </cell>
          <cell r="C698" t="str">
            <v>тыс. тонн</v>
          </cell>
          <cell r="H698" t="str">
            <v>Bitumen</v>
          </cell>
          <cell r="I698" t="str">
            <v>thousand tons</v>
          </cell>
          <cell r="N698" t="str">
            <v>Битум</v>
          </cell>
          <cell r="O698" t="str">
            <v>мың тонна</v>
          </cell>
        </row>
        <row r="699">
          <cell r="A699" t="str">
            <v>1.19.24</v>
          </cell>
          <cell r="B699" t="str">
            <v>Товарная нефть</v>
          </cell>
          <cell r="C699" t="str">
            <v>тыс. тонн</v>
          </cell>
          <cell r="H699" t="str">
            <v>Commercial oil</v>
          </cell>
          <cell r="I699" t="str">
            <v>thousand tons</v>
          </cell>
          <cell r="N699" t="str">
            <v>Коммерциялық май</v>
          </cell>
          <cell r="O699" t="str">
            <v>мың тонна</v>
          </cell>
        </row>
        <row r="700">
          <cell r="A700" t="str">
            <v>1.19.25</v>
          </cell>
          <cell r="B700" t="str">
            <v>Сырье для тех. углерода</v>
          </cell>
          <cell r="C700" t="str">
            <v>тыс. тонн</v>
          </cell>
          <cell r="H700" t="str">
            <v>Raw materials for technical carbon</v>
          </cell>
          <cell r="I700" t="str">
            <v>thousand tons</v>
          </cell>
          <cell r="N700" t="str">
            <v>Сол көміртегі үшін шикізат</v>
          </cell>
          <cell r="O700" t="str">
            <v>мың тонна</v>
          </cell>
        </row>
        <row r="701">
          <cell r="A701" t="str">
            <v>1.19.26</v>
          </cell>
          <cell r="B701" t="str">
            <v>Легкая нафта</v>
          </cell>
          <cell r="C701" t="str">
            <v>тыс. тонн</v>
          </cell>
          <cell r="H701" t="str">
            <v>Light naphtha</v>
          </cell>
          <cell r="I701" t="str">
            <v>thousand tons</v>
          </cell>
          <cell r="N701" t="str">
            <v>Жеңіл нафта</v>
          </cell>
          <cell r="O701" t="str">
            <v>мың тонна</v>
          </cell>
        </row>
        <row r="702">
          <cell r="A702" t="str">
            <v>1.19.27</v>
          </cell>
          <cell r="B702" t="str">
            <v>Пропилен</v>
          </cell>
          <cell r="C702" t="str">
            <v>тыс. тонн</v>
          </cell>
          <cell r="H702" t="str">
            <v>Propylene</v>
          </cell>
          <cell r="I702" t="str">
            <v>thousand tons</v>
          </cell>
          <cell r="N702" t="str">
            <v>Пропилен</v>
          </cell>
          <cell r="O702" t="str">
            <v>мың тонна</v>
          </cell>
        </row>
        <row r="703">
          <cell r="A703" t="str">
            <v>1.19.28</v>
          </cell>
          <cell r="B703" t="str">
            <v>Другое (указать)</v>
          </cell>
          <cell r="C703" t="str">
            <v>тыс. тонн</v>
          </cell>
          <cell r="H703" t="str">
            <v>Other (please specify)</v>
          </cell>
          <cell r="I703" t="str">
            <v>thousand tons</v>
          </cell>
          <cell r="N703" t="str">
            <v>Басқа (көрсетіңіз)</v>
          </cell>
          <cell r="O703" t="str">
            <v>мың тонна</v>
          </cell>
        </row>
        <row r="704">
          <cell r="A704" t="str">
            <v>1.19.29</v>
          </cell>
          <cell r="B704" t="str">
            <v>Установленная мощность переработки</v>
          </cell>
          <cell r="C704" t="str">
            <v>тыс. тонн/сутки</v>
          </cell>
          <cell r="H704" t="str">
            <v>Installed processing capacity</v>
          </cell>
          <cell r="I704" t="str">
            <v>thousand tons/day</v>
          </cell>
          <cell r="N704" t="str">
            <v>Орнатылған өңдеу сыйымдылығы</v>
          </cell>
          <cell r="O704" t="str">
            <v>тәулігіне мың тонна</v>
          </cell>
        </row>
        <row r="705">
          <cell r="A705" t="str">
            <v>1.19.30</v>
          </cell>
          <cell r="B705" t="str">
            <v>Транспортировка природного газа, в т.ч.</v>
          </cell>
          <cell r="C705" t="str">
            <v>млрд м3</v>
          </cell>
          <cell r="H705" t="str">
            <v>Transportation of natural gas, including</v>
          </cell>
          <cell r="I705" t="str">
            <v>billion m3</v>
          </cell>
          <cell r="N705" t="str">
            <v>Табиғи газды тасымалдау, оның ішінде.</v>
          </cell>
          <cell r="O705" t="str">
            <v>млрд. М3</v>
          </cell>
        </row>
        <row r="706">
          <cell r="A706" t="str">
            <v>1.19.31</v>
          </cell>
          <cell r="B706" t="str">
            <v>по магистральным газопроводам</v>
          </cell>
          <cell r="C706" t="str">
            <v>млн м3</v>
          </cell>
          <cell r="H706" t="str">
            <v>by main gas pipelines</v>
          </cell>
          <cell r="I706" t="str">
            <v>million m3</v>
          </cell>
          <cell r="N706" t="str">
            <v>магистральдық газ құбырлары арқылы</v>
          </cell>
          <cell r="O706" t="str">
            <v>миллион м3</v>
          </cell>
        </row>
        <row r="707">
          <cell r="A707" t="str">
            <v>1.19.32</v>
          </cell>
          <cell r="B707" t="str">
            <v>по газораспределительным сетям</v>
          </cell>
          <cell r="C707" t="str">
            <v>млн м3</v>
          </cell>
          <cell r="H707" t="str">
            <v>by gas distribution networks</v>
          </cell>
          <cell r="I707" t="str">
            <v>million m3</v>
          </cell>
          <cell r="N707" t="str">
            <v>газ тарату желілері арқылы</v>
          </cell>
          <cell r="O707" t="str">
            <v>миллион м3</v>
          </cell>
        </row>
        <row r="708">
          <cell r="A708" t="str">
            <v>1.19.33</v>
          </cell>
          <cell r="B708" t="str">
            <v>Транспортировка нефти, в т.ч.</v>
          </cell>
          <cell r="C708" t="str">
            <v>тыс. тонн</v>
          </cell>
          <cell r="H708" t="str">
            <v>Oil transportation, including</v>
          </cell>
          <cell r="I708" t="str">
            <v>thousand tons</v>
          </cell>
          <cell r="N708" t="str">
            <v>Мұнай тасымалдау, соның ішінде.</v>
          </cell>
          <cell r="O708" t="str">
            <v>мың тонна</v>
          </cell>
        </row>
        <row r="709">
          <cell r="A709" t="str">
            <v>1.19.34</v>
          </cell>
          <cell r="B709" t="str">
            <v>по магистральным трубопроводам</v>
          </cell>
          <cell r="C709" t="str">
            <v>тыс. тонн</v>
          </cell>
          <cell r="H709" t="str">
            <v>by main pipelines</v>
          </cell>
          <cell r="I709" t="str">
            <v>thousand tons</v>
          </cell>
          <cell r="N709" t="str">
            <v>магистральдық құбырлар арқылы</v>
          </cell>
          <cell r="O709" t="str">
            <v>мың тонна</v>
          </cell>
        </row>
        <row r="710">
          <cell r="A710" t="str">
            <v>1.19.35</v>
          </cell>
          <cell r="B710" t="str">
            <v>морским сообщением (танкеры)</v>
          </cell>
          <cell r="C710" t="str">
            <v>тыс. тонн</v>
          </cell>
          <cell r="H710" t="str">
            <v>by sea (tankers)</v>
          </cell>
          <cell r="I710" t="str">
            <v>thousand tons</v>
          </cell>
          <cell r="N710" t="str">
            <v>теңіз арқылы (танкерлер)</v>
          </cell>
          <cell r="O710" t="str">
            <v>мың тонна</v>
          </cell>
        </row>
        <row r="711">
          <cell r="A711" t="str">
            <v>1.19.36</v>
          </cell>
          <cell r="B711" t="str">
            <v>Энергетика</v>
          </cell>
          <cell r="H711" t="str">
            <v>Energy</v>
          </cell>
          <cell r="N711" t="str">
            <v>Энергия</v>
          </cell>
        </row>
        <row r="712">
          <cell r="A712" t="str">
            <v>1.19.37</v>
          </cell>
          <cell r="B712" t="str">
            <v>Объем производства электроэнергии, в т.ч.</v>
          </cell>
          <cell r="C712" t="str">
            <v>млрд кВт*ч</v>
          </cell>
          <cell r="H712" t="str">
            <v>Electricity generation volume, including</v>
          </cell>
          <cell r="I712" t="str">
            <v>billion kW/h</v>
          </cell>
          <cell r="N712" t="str">
            <v>Электр энергиясын өндіру көлемі, оның ішінде.</v>
          </cell>
          <cell r="O712" t="str">
            <v>миллиард кВт/сағ</v>
          </cell>
        </row>
        <row r="713">
          <cell r="A713" t="str">
            <v>1.19.38</v>
          </cell>
          <cell r="B713" t="str">
            <v>на угле</v>
          </cell>
          <cell r="C713" t="str">
            <v>млрд кВт*ч</v>
          </cell>
          <cell r="H713" t="str">
            <v>on coal</v>
          </cell>
          <cell r="I713" t="str">
            <v>billion kW/h</v>
          </cell>
          <cell r="N713" t="str">
            <v>көмірде</v>
          </cell>
          <cell r="O713" t="str">
            <v>миллиард кВт/сағ</v>
          </cell>
        </row>
        <row r="714">
          <cell r="A714" t="str">
            <v>1.19.39</v>
          </cell>
          <cell r="B714" t="str">
            <v>на газе природном</v>
          </cell>
          <cell r="C714" t="str">
            <v>млрд кВт*ч</v>
          </cell>
          <cell r="H714" t="str">
            <v>on natural gas</v>
          </cell>
          <cell r="I714" t="str">
            <v>billion kW/h</v>
          </cell>
          <cell r="N714" t="str">
            <v>табиғи газ бойынша</v>
          </cell>
          <cell r="O714" t="str">
            <v>миллиард кВт/сағ</v>
          </cell>
        </row>
        <row r="715">
          <cell r="A715" t="str">
            <v>1.19.40</v>
          </cell>
          <cell r="B715" t="str">
            <v>на мазуте</v>
          </cell>
          <cell r="C715" t="str">
            <v>млрд кВт*ч</v>
          </cell>
          <cell r="H715" t="str">
            <v>on fuel oil</v>
          </cell>
          <cell r="I715" t="str">
            <v>billion kW/h</v>
          </cell>
          <cell r="N715" t="str">
            <v>жанармай</v>
          </cell>
          <cell r="O715" t="str">
            <v>миллиард кВт/сағ</v>
          </cell>
        </row>
        <row r="716">
          <cell r="A716" t="str">
            <v>1.19.41</v>
          </cell>
          <cell r="B716" t="str">
            <v>ГЭС</v>
          </cell>
          <cell r="C716" t="str">
            <v>млрд кВт*ч</v>
          </cell>
          <cell r="H716" t="str">
            <v>HPP</v>
          </cell>
          <cell r="I716" t="str">
            <v>billion kW/h</v>
          </cell>
          <cell r="N716" t="str">
            <v>су электр станциясы</v>
          </cell>
          <cell r="O716" t="str">
            <v>миллиард кВт/сағ</v>
          </cell>
        </row>
        <row r="717">
          <cell r="A717" t="str">
            <v>1.19.42</v>
          </cell>
          <cell r="B717" t="str">
            <v>ВЭС</v>
          </cell>
          <cell r="C717" t="str">
            <v>млрд кВт*ч</v>
          </cell>
          <cell r="H717" t="str">
            <v>WPP</v>
          </cell>
          <cell r="I717" t="str">
            <v>billion kW/h</v>
          </cell>
          <cell r="N717" t="str">
            <v>ЖЭС</v>
          </cell>
          <cell r="O717" t="str">
            <v>миллиард кВт/сағ</v>
          </cell>
        </row>
        <row r="718">
          <cell r="A718" t="str">
            <v>1.19.43</v>
          </cell>
          <cell r="B718" t="str">
            <v>СЭС</v>
          </cell>
          <cell r="C718" t="str">
            <v>млрд кВт*ч</v>
          </cell>
          <cell r="H718" t="str">
            <v>SPP</v>
          </cell>
          <cell r="I718" t="str">
            <v>billion kW/h</v>
          </cell>
          <cell r="N718" t="str">
            <v>КЭС</v>
          </cell>
          <cell r="O718" t="str">
            <v>миллиард кВт/сағ</v>
          </cell>
        </row>
        <row r="719">
          <cell r="A719" t="str">
            <v>1.19.44</v>
          </cell>
          <cell r="B719" t="str">
            <v>Производство электроэнергии от турбины ТОО «СКЗ-U»</v>
          </cell>
          <cell r="C719" t="str">
            <v>млрд кВт*ч</v>
          </cell>
          <cell r="H719" t="str">
            <v>Electricity generation from the turbine of SKZ-U LLP*</v>
          </cell>
          <cell r="I719" t="str">
            <v>billion kW/h</v>
          </cell>
          <cell r="N719" t="str">
            <v>«СКЗ-У» ЖШС турбинасынан электр энергиясын өндіру*</v>
          </cell>
          <cell r="O719" t="str">
            <v>миллиард кВт/сағ</v>
          </cell>
        </row>
        <row r="720">
          <cell r="A720" t="str">
            <v>1.19.45</v>
          </cell>
          <cell r="B720" t="str">
            <v>Протяженность воздушных и кабельных линий (ЛЭП 0,4-220 кВ)</v>
          </cell>
          <cell r="C720" t="str">
            <v>км</v>
          </cell>
          <cell r="H720" t="str">
            <v>Length of overhead and cable lines (0.4-220 kV transmission lines)</v>
          </cell>
          <cell r="I720" t="str">
            <v>km</v>
          </cell>
          <cell r="N720" t="str">
            <v>Әуе және кабельдік желілердің ұзындығы (электр желілері 0,4-220 кВ)</v>
          </cell>
          <cell r="O720" t="str">
            <v>км</v>
          </cell>
        </row>
        <row r="721">
          <cell r="A721" t="str">
            <v>1.19.46</v>
          </cell>
          <cell r="B721" t="str">
            <v>Протяженность воздушных и кабельных линий (ЛЭП 330-500 кВ)</v>
          </cell>
          <cell r="C721" t="str">
            <v>км</v>
          </cell>
          <cell r="H721" t="str">
            <v>Length of overhead and cable lines (330-500 kV transmission lines)</v>
          </cell>
          <cell r="I721" t="str">
            <v>km</v>
          </cell>
          <cell r="N721" t="str">
            <v>Әуе және кабельдік желілердің ұзындығы (электр желілері 330-500 кВ)</v>
          </cell>
          <cell r="O721" t="str">
            <v>км</v>
          </cell>
        </row>
        <row r="722">
          <cell r="A722" t="str">
            <v>1.19.47</v>
          </cell>
          <cell r="B722" t="str">
            <v>Протяженность воздушных и кабельных линий (ЛЭП 1150 кВ)</v>
          </cell>
          <cell r="C722" t="str">
            <v>км</v>
          </cell>
          <cell r="H722" t="str">
            <v>Length of overhead and cable lines (1150 kV transmission lines)</v>
          </cell>
          <cell r="I722" t="str">
            <v>km</v>
          </cell>
          <cell r="N722" t="str">
            <v>Әуе және кабельдік желілердің ұзындығы (электр желілері 1150 кВ)</v>
          </cell>
          <cell r="O722" t="str">
            <v>км</v>
          </cell>
        </row>
        <row r="723">
          <cell r="A723" t="str">
            <v>1.19.48</v>
          </cell>
          <cell r="B723" t="str">
            <v>Объем добычи угля</v>
          </cell>
          <cell r="C723" t="str">
            <v>млн тонн</v>
          </cell>
          <cell r="H723" t="str">
            <v>Coal production volume</v>
          </cell>
          <cell r="I723" t="str">
            <v>million ton</v>
          </cell>
          <cell r="N723" t="str">
            <v>Көмір өндіру көлемі</v>
          </cell>
          <cell r="O723" t="str">
            <v>миллион тонна</v>
          </cell>
        </row>
        <row r="724">
          <cell r="A724" t="str">
            <v>1.19.49</v>
          </cell>
          <cell r="B724" t="str">
            <v>Химическая отрасль</v>
          </cell>
          <cell r="H724" t="str">
            <v>Chemical industry</v>
          </cell>
          <cell r="N724" t="str">
            <v>Химия өнеркәсібі</v>
          </cell>
        </row>
        <row r="725">
          <cell r="A725" t="str">
            <v>1.19.50</v>
          </cell>
          <cell r="B725" t="str">
            <v>Серная кислота</v>
          </cell>
          <cell r="C725" t="str">
            <v>тонн</v>
          </cell>
          <cell r="H725" t="str">
            <v>Sulfuric acid</v>
          </cell>
          <cell r="I725" t="str">
            <v>ton</v>
          </cell>
          <cell r="N725" t="str">
            <v>Күкірт қышқылы</v>
          </cell>
          <cell r="O725" t="str">
            <v>тонна</v>
          </cell>
        </row>
        <row r="726">
          <cell r="A726" t="str">
            <v>1.19.51</v>
          </cell>
          <cell r="B726" t="str">
            <v>Жидкий гербицид</v>
          </cell>
          <cell r="C726" t="str">
            <v>тыс. литров</v>
          </cell>
          <cell r="H726" t="str">
            <v>Liquid herbicide</v>
          </cell>
          <cell r="I726" t="str">
            <v>thousand liters</v>
          </cell>
          <cell r="N726" t="str">
            <v>Сұйық гербицид</v>
          </cell>
          <cell r="O726" t="str">
            <v>мың литр</v>
          </cell>
        </row>
        <row r="727">
          <cell r="A727" t="str">
            <v>1.19.52</v>
          </cell>
          <cell r="B727" t="str">
            <v>Гранулированный гербицид</v>
          </cell>
          <cell r="C727" t="str">
            <v>тонн</v>
          </cell>
          <cell r="H727" t="str">
            <v>Granular herbicide</v>
          </cell>
          <cell r="I727" t="str">
            <v>ton</v>
          </cell>
          <cell r="N727" t="str">
            <v>Түйіршікті гербицид</v>
          </cell>
          <cell r="O727" t="str">
            <v>тонна</v>
          </cell>
        </row>
        <row r="728">
          <cell r="A728" t="str">
            <v>1.19.53</v>
          </cell>
          <cell r="B728" t="str">
            <v>БОПП</v>
          </cell>
          <cell r="C728" t="str">
            <v>тонн</v>
          </cell>
          <cell r="H728" t="str">
            <v xml:space="preserve">BOPP </v>
          </cell>
          <cell r="I728" t="str">
            <v>ton</v>
          </cell>
          <cell r="N728" t="str">
            <v>BOPP</v>
          </cell>
          <cell r="O728" t="str">
            <v>тонна</v>
          </cell>
        </row>
        <row r="729">
          <cell r="A729" t="str">
            <v>1.19.54</v>
          </cell>
          <cell r="B729" t="str">
            <v>ПМ</v>
          </cell>
          <cell r="C729" t="str">
            <v>тыс. шт.</v>
          </cell>
          <cell r="H729" t="str">
            <v>PB</v>
          </cell>
          <cell r="I729" t="str">
            <v>thousand pcs</v>
          </cell>
          <cell r="N729" t="str">
            <v>PM</v>
          </cell>
          <cell r="O729" t="str">
            <v>мың дана</v>
          </cell>
        </row>
        <row r="730">
          <cell r="A730" t="str">
            <v>1.19.55</v>
          </cell>
          <cell r="B730" t="str">
            <v>Добыча и переработка полезных ископаемых</v>
          </cell>
          <cell r="H730" t="str">
            <v>Mining and processing of minerals</v>
          </cell>
          <cell r="N730" t="str">
            <v>Пайдалы қазбаларды өндіру және өңдеу</v>
          </cell>
        </row>
        <row r="731">
          <cell r="A731" t="str">
            <v>1.19.56</v>
          </cell>
          <cell r="B731" t="str">
            <v>Объем добычи природного урана</v>
          </cell>
          <cell r="C731" t="str">
            <v>тонн</v>
          </cell>
          <cell r="H731" t="str">
            <v>Natural uranium production volume</v>
          </cell>
          <cell r="I731" t="str">
            <v>ton</v>
          </cell>
          <cell r="N731" t="str">
            <v>Табиғи уран өндіру көлемі</v>
          </cell>
          <cell r="O731" t="str">
            <v>тонна</v>
          </cell>
        </row>
        <row r="732">
          <cell r="A732" t="str">
            <v>1.19.57</v>
          </cell>
          <cell r="B732" t="str">
            <v>Объем производства урановой продукции</v>
          </cell>
          <cell r="C732" t="str">
            <v>тонн</v>
          </cell>
          <cell r="H732" t="str">
            <v>Uranium products manufacturing volume</v>
          </cell>
          <cell r="I732" t="str">
            <v>ton</v>
          </cell>
          <cell r="N732" t="str">
            <v>Уран өндіру көлемі</v>
          </cell>
          <cell r="O732" t="str">
            <v>тонна</v>
          </cell>
        </row>
        <row r="733">
          <cell r="A733" t="str">
            <v>1.19.58</v>
          </cell>
          <cell r="B733" t="str">
            <v>Объем производства редких металлов</v>
          </cell>
          <cell r="C733" t="str">
            <v>тонн</v>
          </cell>
          <cell r="H733" t="str">
            <v>Rare metals production volume</v>
          </cell>
          <cell r="I733" t="str">
            <v>ton</v>
          </cell>
          <cell r="N733" t="str">
            <v>Сирек металдар өндірісінің көлемі</v>
          </cell>
          <cell r="O733" t="str">
            <v>тонна</v>
          </cell>
        </row>
        <row r="734">
          <cell r="A734" t="str">
            <v>1.19.59</v>
          </cell>
          <cell r="B734" t="str">
            <v>Объем добычи и переработки руды</v>
          </cell>
          <cell r="C734" t="str">
            <v>тонн</v>
          </cell>
          <cell r="H734" t="str">
            <v>Ore extraction and processing volume</v>
          </cell>
          <cell r="I734" t="str">
            <v>ton</v>
          </cell>
          <cell r="N734" t="str">
            <v>Кенді өндіру және өңдеу көлемі</v>
          </cell>
          <cell r="O734" t="str">
            <v>тонна</v>
          </cell>
        </row>
        <row r="735">
          <cell r="A735" t="str">
            <v>1.19.60</v>
          </cell>
          <cell r="B735" t="str">
            <v>Производство готовой продукции: аффинированное золото</v>
          </cell>
          <cell r="C735" t="str">
            <v>тонн</v>
          </cell>
          <cell r="H735" t="str">
            <v>Production of finished products: refined gold</v>
          </cell>
          <cell r="I735" t="str">
            <v>ton</v>
          </cell>
          <cell r="N735" t="str">
            <v>Дайын өнім өндіру: тазартылған алтын</v>
          </cell>
          <cell r="O735" t="str">
            <v>тонна</v>
          </cell>
        </row>
        <row r="736">
          <cell r="A736" t="str">
            <v>1.19.61</v>
          </cell>
          <cell r="B736" t="str">
            <v>Производство готовой продукции: аффинированное серебро</v>
          </cell>
          <cell r="C736" t="str">
            <v>тонн</v>
          </cell>
          <cell r="H736" t="str">
            <v>Production of finished products: refined silver</v>
          </cell>
          <cell r="I736" t="str">
            <v>ton</v>
          </cell>
          <cell r="N736" t="str">
            <v>Дайын өнім өндіру: тазартылған күміс</v>
          </cell>
          <cell r="O736" t="str">
            <v>тонна</v>
          </cell>
        </row>
        <row r="737">
          <cell r="A737" t="str">
            <v>1.19.62</v>
          </cell>
          <cell r="B737" t="str">
            <v>Производство готовой продукции: кремний</v>
          </cell>
          <cell r="C737" t="str">
            <v>тонн</v>
          </cell>
          <cell r="H737" t="str">
            <v>Production of finished products: silicon</v>
          </cell>
          <cell r="I737" t="str">
            <v>ton</v>
          </cell>
          <cell r="N737" t="str">
            <v>Дайын өнім өндірісі: кремний</v>
          </cell>
          <cell r="O737" t="str">
            <v>тонна</v>
          </cell>
        </row>
        <row r="738">
          <cell r="A738" t="str">
            <v>1.19.63</v>
          </cell>
          <cell r="B738" t="str">
            <v>Производство готовой продукции: кварц</v>
          </cell>
          <cell r="C738" t="str">
            <v>тонн</v>
          </cell>
          <cell r="H738" t="str">
            <v>Production of finished products: quartz</v>
          </cell>
          <cell r="I738" t="str">
            <v> ton</v>
          </cell>
          <cell r="N738" t="str">
            <v>Дайын өнім өндірісі: кварц</v>
          </cell>
          <cell r="O738" t="str">
            <v>тонна</v>
          </cell>
        </row>
        <row r="739">
          <cell r="A739" t="str">
            <v>1.19.64</v>
          </cell>
          <cell r="B739" t="str">
            <v>Общий объем экспорта продукции в натуральных величинах</v>
          </cell>
          <cell r="H739" t="str">
            <v>Total volume of exports of products in physical terms</v>
          </cell>
          <cell r="N739" t="str">
            <v>Өнім экспортының жалпы көлемін физикалық көлемде көрсетіңіз</v>
          </cell>
        </row>
        <row r="740">
          <cell r="A740" t="str">
            <v>1.19.65</v>
          </cell>
          <cell r="B740" t="str">
            <v>Объем реализации U3O8 (консолидированный)</v>
          </cell>
          <cell r="C740" t="str">
            <v>тонн</v>
          </cell>
          <cell r="H740" t="str">
            <v>U3O8 sales volume (consolidated)</v>
          </cell>
          <cell r="I740" t="str">
            <v>ton</v>
          </cell>
          <cell r="N740" t="str">
            <v>U3O8 сату көлемі (шоғырландырылған)</v>
          </cell>
          <cell r="O740" t="str">
            <v>тонна</v>
          </cell>
        </row>
        <row r="741">
          <cell r="A741" t="str">
            <v>1.19.66</v>
          </cell>
          <cell r="B741" t="str">
            <v>вкл. объем реализации Компании</v>
          </cell>
          <cell r="C741" t="str">
            <v>тонн</v>
          </cell>
          <cell r="H741" t="str">
            <v>incl. Company sales volume</v>
          </cell>
          <cell r="I741" t="str">
            <v>ton</v>
          </cell>
          <cell r="N741" t="str">
            <v>қосулы Компанияның сату көлемі</v>
          </cell>
          <cell r="O741" t="str">
            <v>тонна</v>
          </cell>
        </row>
        <row r="742">
          <cell r="A742" t="str">
            <v>1.19.67</v>
          </cell>
          <cell r="B742" t="str">
            <v>Объем продаж редких металлов</v>
          </cell>
          <cell r="H742" t="str">
            <v>Sales volume of rare metals</v>
          </cell>
          <cell r="N742" t="str">
            <v>Сирек металдарды сату көлемі</v>
          </cell>
        </row>
        <row r="743">
          <cell r="A743" t="str">
            <v>1.19.68</v>
          </cell>
          <cell r="B743" t="str">
            <v>Бериллиевая продукция</v>
          </cell>
          <cell r="C743" t="str">
            <v>тонн</v>
          </cell>
          <cell r="H743" t="str">
            <v>Beryllium products</v>
          </cell>
          <cell r="I743" t="str">
            <v>ton</v>
          </cell>
          <cell r="N743" t="str">
            <v>Бериллий өнімдері</v>
          </cell>
          <cell r="O743" t="str">
            <v>тонна</v>
          </cell>
        </row>
        <row r="744">
          <cell r="A744" t="str">
            <v>1.19.69</v>
          </cell>
          <cell r="B744" t="str">
            <v>Танталовая продукция</v>
          </cell>
          <cell r="C744" t="str">
            <v>тонн</v>
          </cell>
          <cell r="H744" t="str">
            <v>Tantalum products</v>
          </cell>
          <cell r="I744" t="str">
            <v>ton</v>
          </cell>
          <cell r="N744" t="str">
            <v>Тантал өнімдері</v>
          </cell>
          <cell r="O744" t="str">
            <v>тонна</v>
          </cell>
        </row>
        <row r="745">
          <cell r="A745" t="str">
            <v>1.19.70</v>
          </cell>
          <cell r="B745" t="str">
            <v>Ниобиевая продукция</v>
          </cell>
          <cell r="C745" t="str">
            <v>тонн</v>
          </cell>
          <cell r="H745" t="str">
            <v>Niobium products</v>
          </cell>
          <cell r="I745" t="str">
            <v>ton</v>
          </cell>
          <cell r="N745" t="str">
            <v>Ниобий өнімдері</v>
          </cell>
          <cell r="O745" t="str">
            <v>тонна</v>
          </cell>
        </row>
        <row r="746">
          <cell r="A746" t="str">
            <v>1.19.71</v>
          </cell>
          <cell r="B746" t="str">
            <v>Услуги связи</v>
          </cell>
          <cell r="H746" t="str">
            <v>Communication services</v>
          </cell>
          <cell r="N746" t="str">
            <v>Байланыс қызметтері</v>
          </cell>
        </row>
        <row r="747">
          <cell r="A747" t="str">
            <v>1.19.72</v>
          </cell>
          <cell r="B747" t="str">
            <v>Число фиксированных линий</v>
          </cell>
          <cell r="C747" t="str">
            <v>тыс. линий</v>
          </cell>
          <cell r="H747" t="str">
            <v>Number of fixed lines</v>
          </cell>
          <cell r="I747" t="str">
            <v>thousands of lines</v>
          </cell>
          <cell r="N747" t="str">
            <v>Тұрақты желілердің саны</v>
          </cell>
          <cell r="O747" t="str">
            <v>мың жол</v>
          </cell>
        </row>
        <row r="748">
          <cell r="A748" t="str">
            <v>1.19.73</v>
          </cell>
          <cell r="B748" t="str">
            <v>Количество абонентов широкополосного доступа</v>
          </cell>
          <cell r="C748" t="str">
            <v>тыс. портов</v>
          </cell>
          <cell r="H748" t="str">
            <v>Number of broadband access subscribers</v>
          </cell>
          <cell r="I748" t="str">
            <v>thousands of ports</v>
          </cell>
          <cell r="N748" t="str">
            <v>Кең жолақты абоненттер саны</v>
          </cell>
          <cell r="O748" t="str">
            <v>мың порт</v>
          </cell>
        </row>
        <row r="749">
          <cell r="A749" t="str">
            <v>1.19.74</v>
          </cell>
          <cell r="B749" t="str">
            <v>Количество абонентов платного ТВ</v>
          </cell>
          <cell r="C749" t="str">
            <v>тыс. точек</v>
          </cell>
          <cell r="H749" t="str">
            <v>Number of pay TV subscribers</v>
          </cell>
          <cell r="I749" t="str">
            <v>thousands of points</v>
          </cell>
          <cell r="N749" t="str">
            <v>Ақылы теледидар абоненттерінің саны</v>
          </cell>
          <cell r="O749" t="str">
            <v>мың ұпай</v>
          </cell>
        </row>
        <row r="750">
          <cell r="A750" t="str">
            <v>1.19.75</v>
          </cell>
          <cell r="B750" t="str">
            <v>Количество абонентов мобильной связи</v>
          </cell>
          <cell r="C750" t="str">
            <v>млн. абонентов</v>
          </cell>
          <cell r="H750" t="str">
            <v> Number of mobile communication subscribers</v>
          </cell>
          <cell r="I750" t="str">
            <v> million subscribers</v>
          </cell>
          <cell r="N750" t="str">
            <v>Ұялы байланыс абоненттерінің саны</v>
          </cell>
          <cell r="O750" t="str">
            <v>миллион жазылушы</v>
          </cell>
        </row>
        <row r="751">
          <cell r="A751" t="str">
            <v>1.19.76</v>
          </cell>
          <cell r="B751" t="str">
            <v>Авиаперевозки</v>
          </cell>
          <cell r="H751" t="str">
            <v>Air transportation</v>
          </cell>
          <cell r="N751" t="str">
            <v>Әуе тасымалы</v>
          </cell>
        </row>
        <row r="752">
          <cell r="A752" t="str">
            <v>1.19.77</v>
          </cell>
          <cell r="B752" t="str">
            <v>Количество вылетов</v>
          </cell>
          <cell r="C752" t="str">
            <v>кол-во</v>
          </cell>
          <cell r="H752" t="str">
            <v>Number of departures</v>
          </cell>
          <cell r="I752" t="str">
            <v>number</v>
          </cell>
          <cell r="N752" t="str">
            <v>Кету саны</v>
          </cell>
          <cell r="O752" t="str">
            <v>саны</v>
          </cell>
        </row>
        <row r="753">
          <cell r="A753" t="str">
            <v>1.19.78</v>
          </cell>
          <cell r="B753" t="str">
            <v>Средний возраст флота</v>
          </cell>
          <cell r="C753" t="str">
            <v>кол-во лет</v>
          </cell>
          <cell r="H753" t="str">
            <v>Fleet average age</v>
          </cell>
          <cell r="I753" t="str">
            <v>number of years</v>
          </cell>
          <cell r="N753" t="str">
            <v>Флоттың орташа жасы</v>
          </cell>
          <cell r="O753" t="str">
            <v>жылдар саны</v>
          </cell>
        </row>
        <row r="754">
          <cell r="A754" t="str">
            <v>1.19.79</v>
          </cell>
          <cell r="B754" t="str">
            <v>Предельный пассажирооборот (Available Seat Kilometres)</v>
          </cell>
          <cell r="H754" t="str">
            <v>Available Seat Kilometers</v>
          </cell>
          <cell r="N754" t="str">
            <v>Максималды жолаушы айналымы (қол жетімді орындық километр)</v>
          </cell>
        </row>
        <row r="755">
          <cell r="A755" t="str">
            <v>1.19.80</v>
          </cell>
          <cell r="B755" t="str">
            <v>Железнодорожные перевозки</v>
          </cell>
          <cell r="H755" t="str">
            <v>Railway transportation</v>
          </cell>
          <cell r="N755" t="str">
            <v>Темір жол көлігі</v>
          </cell>
        </row>
        <row r="756">
          <cell r="A756" t="str">
            <v>1.19.81</v>
          </cell>
          <cell r="B756" t="str">
            <v>Пассажиропоток</v>
          </cell>
          <cell r="C756" t="str">
            <v>млрд п-км</v>
          </cell>
          <cell r="H756" t="str">
            <v>Passenger turnover</v>
          </cell>
          <cell r="I756" t="str">
            <v>billion pkm</v>
          </cell>
          <cell r="N756" t="str">
            <v>Жолаушылар қозғалысы</v>
          </cell>
          <cell r="O756" t="str">
            <v>миллиард п-км</v>
          </cell>
        </row>
        <row r="757">
          <cell r="A757" t="str">
            <v>1.19.82</v>
          </cell>
          <cell r="B757" t="str">
            <v>Грузооборот</v>
          </cell>
          <cell r="C757" t="str">
            <v>млрд тонн/км</v>
          </cell>
          <cell r="H757" t="str">
            <v>Freight turnover</v>
          </cell>
          <cell r="I757" t="str">
            <v>billion tons/km</v>
          </cell>
          <cell r="N757" t="str">
            <v>Жүк айналымы</v>
          </cell>
          <cell r="O757" t="str">
            <v>миллиард тонна/км</v>
          </cell>
        </row>
        <row r="758">
          <cell r="A758" t="str">
            <v>1.19.83</v>
          </cell>
          <cell r="B758" t="str">
            <v>Почтовые услуги</v>
          </cell>
          <cell r="H758" t="str">
            <v>Postal Services</v>
          </cell>
          <cell r="N758" t="str">
            <v>Пошта қызметтері</v>
          </cell>
        </row>
        <row r="759">
          <cell r="A759" t="str">
            <v>1.19.84</v>
          </cell>
          <cell r="B759" t="str">
            <v>Почтовые услуги</v>
          </cell>
          <cell r="C759" t="str">
            <v>тыс. ед.</v>
          </cell>
          <cell r="H759" t="str">
            <v>Postal Services</v>
          </cell>
          <cell r="I759" t="str">
            <v>thousand units</v>
          </cell>
          <cell r="N759" t="str">
            <v>Пошта қызметтері</v>
          </cell>
          <cell r="O759" t="str">
            <v>мың бірлік</v>
          </cell>
        </row>
        <row r="760">
          <cell r="A760" t="str">
            <v>1.19.85</v>
          </cell>
          <cell r="B760" t="str">
            <v>Грузооборот (всего)</v>
          </cell>
          <cell r="C760" t="str">
            <v>млрд. т км брутто</v>
          </cell>
          <cell r="H760" t="str">
            <v>Cargo turnover (total)</v>
          </cell>
          <cell r="I760" t="str">
            <v>billion tons of gross km</v>
          </cell>
          <cell r="N760" t="str">
            <v>Жүк айналымы (барлығы)</v>
          </cell>
          <cell r="O760" t="str">
            <v>миллиард тонна км жалпы</v>
          </cell>
        </row>
        <row r="761">
          <cell r="A761" t="str">
            <v>1.19.86</v>
          </cell>
          <cell r="B761" t="str">
            <v>Грузооборот (электровозы)</v>
          </cell>
          <cell r="C761" t="str">
            <v>млрд. т км брутто</v>
          </cell>
          <cell r="H761" t="str">
            <v>Cargo turnover (electric locomotives)</v>
          </cell>
          <cell r="I761" t="str">
            <v>billion tons of gross km</v>
          </cell>
          <cell r="N761" t="str">
            <v>Жүк айналымы (электровоздар)</v>
          </cell>
          <cell r="O761" t="str">
            <v>миллиард тонна км жалпы</v>
          </cell>
        </row>
        <row r="762">
          <cell r="A762" t="str">
            <v>1.19.87</v>
          </cell>
          <cell r="B762" t="str">
            <v>Грузооборот (тепловозы)</v>
          </cell>
          <cell r="C762" t="str">
            <v>млрд. т км брутто</v>
          </cell>
          <cell r="H762" t="str">
            <v>Cargo turnover (diesel locomotives)</v>
          </cell>
          <cell r="I762" t="str">
            <v>billion tons of gross km</v>
          </cell>
          <cell r="N762" t="str">
            <v>Жүк айналымы (тепловоздар)</v>
          </cell>
          <cell r="O762" t="str">
            <v>миллиард тонна км жалпы</v>
          </cell>
        </row>
        <row r="763">
          <cell r="A763" t="str">
            <v>1.19.88</v>
          </cell>
          <cell r="B763" t="str">
            <v>Объем производства теплоэнергии</v>
          </cell>
          <cell r="C763" t="str">
            <v>тыс. Гкал</v>
          </cell>
          <cell r="H763" t="str">
            <v>Heat energy production volume</v>
          </cell>
          <cell r="I763" t="str">
            <v>thousand Gcal</v>
          </cell>
          <cell r="N763" t="str">
            <v>Жылу энергиясын өндіру көлемі</v>
          </cell>
          <cell r="O763" t="str">
            <v>мың Гкал</v>
          </cell>
        </row>
        <row r="764">
          <cell r="A764" t="str">
            <v>1.19.89</v>
          </cell>
          <cell r="B764" t="str">
            <v>Авиационный пассажирооборот</v>
          </cell>
          <cell r="C764" t="str">
            <v>пкм</v>
          </cell>
          <cell r="H764" t="str">
            <v>Aviation passenger turnover</v>
          </cell>
          <cell r="I764" t="str">
            <v>pkm</v>
          </cell>
          <cell r="N764" t="str">
            <v>Авиациялық жолаушылар айналымы</v>
          </cell>
          <cell r="O764" t="str">
            <v>пкм</v>
          </cell>
        </row>
        <row r="768">
          <cell r="A768" t="str">
            <v>1.2.1</v>
          </cell>
          <cell r="B768" t="str">
            <v>Указатель содержания GRI</v>
          </cell>
          <cell r="H768" t="str">
            <v>GRI Content Index</v>
          </cell>
          <cell r="N768" t="str">
            <v>GRI мазмұн көрсеткіші</v>
          </cell>
        </row>
        <row r="769">
          <cell r="A769" t="str">
            <v>1.2.2</v>
          </cell>
        </row>
        <row r="770">
          <cell r="A770" t="str">
            <v>1.2.3</v>
          </cell>
          <cell r="B770" t="str">
            <v>Стандарт GRI</v>
          </cell>
          <cell r="C770" t="str">
            <v>Номер и название показателя</v>
          </cell>
          <cell r="D770" t="str">
            <v>Расположение в ESG Databook</v>
          </cell>
          <cell r="H770" t="str">
            <v>GRI Standard</v>
          </cell>
          <cell r="I770" t="str">
            <v>Indicator number and name</v>
          </cell>
          <cell r="J770" t="str">
            <v>Location in ESG Databook</v>
          </cell>
          <cell r="N770" t="str">
            <v>GRI стандарты</v>
          </cell>
          <cell r="O770" t="str">
            <v>Көрсеткіштің нөмірі мен атауы</v>
          </cell>
          <cell r="P770" t="str">
            <v>ESG Databook ішіндегі орналасуы</v>
          </cell>
        </row>
        <row r="771">
          <cell r="A771" t="str">
            <v>1.2.4</v>
          </cell>
          <cell r="B771" t="str">
            <v>GRI 2 Общие раскрытия 2021</v>
          </cell>
          <cell r="C771" t="str">
            <v>2-7 Работники</v>
          </cell>
          <cell r="D771" t="str">
            <v>Вкладка Работники</v>
          </cell>
          <cell r="H771" t="str">
            <v>GRI 2. General Disclosures 2021</v>
          </cell>
          <cell r="I771" t="str">
            <v>2-7 Employees</v>
          </cell>
          <cell r="J771" t="str">
            <v>Employees</v>
          </cell>
          <cell r="N771" t="str">
            <v>GRI 2 Жалпы ақпаратты ашу 2021</v>
          </cell>
          <cell r="O771" t="str">
            <v>2-7 Жұмыскерлер</v>
          </cell>
          <cell r="P771" t="str">
            <v>Жұмыскерлер</v>
          </cell>
        </row>
        <row r="772">
          <cell r="A772" t="str">
            <v>1.2.5</v>
          </cell>
          <cell r="C772" t="str">
            <v>2-8 Работники, которые не являются работниками организации</v>
          </cell>
          <cell r="D772" t="str">
            <v>Вкладка Работники</v>
          </cell>
          <cell r="I772" t="str">
            <v>2-8 Workers who are not employees</v>
          </cell>
          <cell r="J772" t="str">
            <v>Employees</v>
          </cell>
          <cell r="O772" t="str">
            <v>2-8 Ұйымның жұмыскерлері болып табылмайтын жұмыскерлер</v>
          </cell>
          <cell r="P772" t="str">
            <v>Жұмыскерлер</v>
          </cell>
        </row>
        <row r="773">
          <cell r="A773" t="str">
            <v>1.2.6</v>
          </cell>
          <cell r="C773" t="str">
            <v>2-9 Структура и состав органов
управления</v>
          </cell>
          <cell r="D773" t="str">
            <v>Вкладка Корпоративное управление</v>
          </cell>
          <cell r="I773" t="str">
            <v>2-9 Governance structure and composition</v>
          </cell>
          <cell r="J773" t="str">
            <v>Corporate governance</v>
          </cell>
          <cell r="O773" t="str">
            <v>2-9 Мүшелердің құрылысы мен құрамы басқару</v>
          </cell>
          <cell r="P773" t="str">
            <v>Корпоративтік басқару</v>
          </cell>
        </row>
        <row r="774">
          <cell r="A774" t="str">
            <v>1.2.7</v>
          </cell>
          <cell r="C774" t="str">
            <v>2-27 Соблюдение законов и нормативных актов</v>
          </cell>
          <cell r="D774" t="str">
            <v>Вкладка Комплаенс</v>
          </cell>
          <cell r="I774" t="str">
            <v>2-27 Compliance with laws and regulations</v>
          </cell>
          <cell r="J774" t="str">
            <v>Expenditure</v>
          </cell>
          <cell r="O774" t="str">
            <v>2-27 Заңдар мен ережелерді сақтау</v>
          </cell>
          <cell r="P774" t="str">
            <v>Сәйкестік</v>
          </cell>
        </row>
        <row r="775">
          <cell r="A775" t="str">
            <v>1.2.8</v>
          </cell>
          <cell r="B775" t="str">
            <v>GRI 201 Экономическая результативность 2016</v>
          </cell>
          <cell r="C775" t="str">
            <v>201-1 Прямая экономическая стоимость, созданная и распределенная</v>
          </cell>
          <cell r="D775" t="str">
            <v xml:space="preserve">Вкладка Финансы </v>
          </cell>
          <cell r="H775" t="str">
            <v>GRI 201 Economic performance 2016</v>
          </cell>
          <cell r="I775" t="str">
            <v>201-1 Direct economic value generated and distributed</v>
          </cell>
          <cell r="J775" t="str">
            <v>Financial</v>
          </cell>
          <cell r="N775" t="str">
            <v>GRI 201 Экономикалық нәтижелілік 2016</v>
          </cell>
          <cell r="O775" t="str">
            <v>201-1 Тікелей экономикалық құн құрылған және бөлінген</v>
          </cell>
          <cell r="P775" t="str">
            <v>Шығыстар</v>
          </cell>
        </row>
        <row r="776">
          <cell r="A776" t="str">
            <v>1.2.9</v>
          </cell>
          <cell r="B776" t="str">
            <v>GRI 204 Практика закупок 2016</v>
          </cell>
          <cell r="C776" t="str">
            <v>204-1 Доля расходов на местных поставщиков</v>
          </cell>
          <cell r="D776" t="str">
            <v>Вкладка Закупки</v>
          </cell>
          <cell r="H776" t="str">
            <v>GRI 204 Procurement practices 2016</v>
          </cell>
          <cell r="I776" t="str">
            <v>204-1 Proportion of spending on local suppliers</v>
          </cell>
          <cell r="J776" t="str">
            <v>Procurement</v>
          </cell>
          <cell r="N776" t="str">
            <v>GRI 204 Сатып алу тәжірибесі 2016</v>
          </cell>
          <cell r="O776" t="str">
            <v>204-1 Жергілікті жеткізушілер шығындарының үлесі</v>
          </cell>
          <cell r="P776" t="str">
            <v>Сатып алу</v>
          </cell>
        </row>
        <row r="777">
          <cell r="A777" t="str">
            <v>1.2.10</v>
          </cell>
          <cell r="B777" t="str">
            <v>GRI 205 Противодействие коррупции 2016</v>
          </cell>
          <cell r="C777" t="str">
            <v>205-2 Информирование и обучение по вопросам антикоррупционной политики и процедур</v>
          </cell>
          <cell r="D777" t="str">
            <v>Вкладка Комплаенс</v>
          </cell>
          <cell r="H777" t="str">
            <v>GRI 205 Anti-corruption 2016</v>
          </cell>
          <cell r="I777" t="str">
            <v>205-2 Communication and training about anti-corruption policies and procedures</v>
          </cell>
          <cell r="J777" t="str">
            <v>Compliance</v>
          </cell>
          <cell r="N777" t="str">
            <v>GRI 205 Сыбайлас жемқорлыққа қарсы іс-әрекет 2016</v>
          </cell>
          <cell r="O777" t="str">
            <v>205-2 Сыбайлас жемқорлыққа қарсы саясат пен рәсімдер бойынша ақпарат және оқыту</v>
          </cell>
          <cell r="P777" t="str">
            <v>Сәйкестік</v>
          </cell>
        </row>
        <row r="778">
          <cell r="A778" t="str">
            <v>1.2.11</v>
          </cell>
          <cell r="C778" t="str">
            <v>205-3 Подтвержденные случаи коррупции и предпринятые меры</v>
          </cell>
          <cell r="D778" t="str">
            <v>Вкладка Комплаенс</v>
          </cell>
          <cell r="I778" t="str">
            <v>205-3 Confirmed incidents of corruption and actions taken</v>
          </cell>
          <cell r="J778" t="str">
            <v>Compliance</v>
          </cell>
          <cell r="O778" t="str">
            <v>205-3 Сыбайлас жемқорлықтың расталған жағдайлары және қабылданған шаралар</v>
          </cell>
          <cell r="P778" t="str">
            <v>Сәйкестік</v>
          </cell>
        </row>
        <row r="779">
          <cell r="A779" t="str">
            <v>1.2.12</v>
          </cell>
          <cell r="B779" t="str">
            <v>GRI 302 Энергия 2016</v>
          </cell>
          <cell r="C779" t="str">
            <v xml:space="preserve">302-1 Потребление энергии внутри организации </v>
          </cell>
          <cell r="D779" t="str">
            <v>Вкладка Энергопотребление</v>
          </cell>
          <cell r="H779" t="str">
            <v>GRI 302 Energy 2016</v>
          </cell>
          <cell r="I779" t="str">
            <v>302-1 Energy consumption within the organization</v>
          </cell>
          <cell r="J779" t="str">
            <v>Energy</v>
          </cell>
          <cell r="N779" t="str">
            <v>GRI 302 Энергия 2016</v>
          </cell>
          <cell r="O779" t="str">
            <v>302-1 Ұйым ішіндегі энергияны тұтыну</v>
          </cell>
          <cell r="P779" t="str">
            <v>Қуатты тұтыну</v>
          </cell>
        </row>
        <row r="780">
          <cell r="A780" t="str">
            <v>1.2.13</v>
          </cell>
          <cell r="C780" t="str">
            <v>302-3 Энергоемкость</v>
          </cell>
          <cell r="D780" t="str">
            <v>Вкладка Энергопотребление</v>
          </cell>
          <cell r="I780" t="str">
            <v>302-3 Energy intensity</v>
          </cell>
          <cell r="J780" t="str">
            <v>Energy</v>
          </cell>
          <cell r="O780" t="str">
            <v>302-3 Энергия қарқындылығы</v>
          </cell>
          <cell r="P780" t="str">
            <v>Қуатты тұтыну</v>
          </cell>
        </row>
        <row r="781">
          <cell r="A781" t="str">
            <v>1.2.14</v>
          </cell>
          <cell r="C781" t="str">
            <v>302-4 Сокращение энергопотребления</v>
          </cell>
          <cell r="D781" t="str">
            <v>Вкладка Энергопотребление</v>
          </cell>
          <cell r="I781" t="str">
            <v>302-4 Reduction of energy consumption</v>
          </cell>
          <cell r="J781" t="str">
            <v>Energy</v>
          </cell>
          <cell r="O781" t="str">
            <v>302-4 Қуатты тұтынуды азайту</v>
          </cell>
          <cell r="P781" t="str">
            <v>Қуатты тұтыну</v>
          </cell>
        </row>
        <row r="782">
          <cell r="A782" t="str">
            <v>1.2.15</v>
          </cell>
          <cell r="B782" t="str">
            <v>GRI 303 Вода и сбросы 2018</v>
          </cell>
          <cell r="C782" t="str">
            <v>303-3 Водозабор</v>
          </cell>
          <cell r="D782" t="str">
            <v>Вкладка Водные ресурсы</v>
          </cell>
          <cell r="H782" t="str">
            <v>GRI 303 Water and Effluents 2018</v>
          </cell>
          <cell r="I782" t="str">
            <v>303-3 Water withdrawal</v>
          </cell>
          <cell r="J782" t="str">
            <v>Water resources</v>
          </cell>
          <cell r="N782" t="str">
            <v>GRI 303 Су және төгінділер 2018</v>
          </cell>
          <cell r="O782" t="str">
            <v>303-3 Су қабылдау</v>
          </cell>
          <cell r="P782" t="str">
            <v>Су ресурстары</v>
          </cell>
        </row>
        <row r="783">
          <cell r="A783" t="str">
            <v>1.2.16</v>
          </cell>
          <cell r="C783" t="str">
            <v>303-4 Водоотведение</v>
          </cell>
          <cell r="D783" t="str">
            <v>Вкладка Водные ресурсы</v>
          </cell>
          <cell r="I783" t="str">
            <v>303-4 Water discharge</v>
          </cell>
          <cell r="J783" t="str">
            <v>Water resources</v>
          </cell>
          <cell r="O783" t="str">
            <v>303-4 Суды бұру</v>
          </cell>
          <cell r="P783" t="str">
            <v>Су ресурстары</v>
          </cell>
        </row>
        <row r="784">
          <cell r="A784" t="str">
            <v>1.2.17</v>
          </cell>
          <cell r="C784" t="str">
            <v>303-5 Водопотребление</v>
          </cell>
          <cell r="D784" t="str">
            <v>Вкладка Водные ресурсы</v>
          </cell>
          <cell r="I784" t="str">
            <v>303-5 Water consumption</v>
          </cell>
          <cell r="J784" t="str">
            <v>Water resources</v>
          </cell>
          <cell r="O784" t="str">
            <v>303-5 Суды тұтыну</v>
          </cell>
          <cell r="P784" t="str">
            <v>Су ресурстары</v>
          </cell>
        </row>
        <row r="785">
          <cell r="A785" t="str">
            <v>1.2.19</v>
          </cell>
          <cell r="B785" t="str">
            <v>GRI 305 Эмиссии 2016</v>
          </cell>
          <cell r="C785" t="str">
            <v>305-1 Прямые выбросы парниковых газов (Область охвата 1)</v>
          </cell>
          <cell r="D785" t="str">
            <v>Вкладка Выбросы</v>
          </cell>
          <cell r="H785" t="str">
            <v>GRI 305 Emissions 2016</v>
          </cell>
          <cell r="I785" t="str">
            <v>305-1 Direct (Scope 1) GHG emissions</v>
          </cell>
          <cell r="J785" t="str">
            <v>Emissions</v>
          </cell>
          <cell r="N785" t="str">
            <v>GRI 305 Шығарындылар 2016</v>
          </cell>
          <cell r="O785" t="str">
            <v>305-1 Тікелей парниктік газдар шығарындылары (1-қамту)</v>
          </cell>
          <cell r="P785" t="str">
            <v>Шығарындылар</v>
          </cell>
        </row>
        <row r="786">
          <cell r="A786" t="str">
            <v>1.2.20</v>
          </cell>
          <cell r="C786" t="str">
            <v xml:space="preserve">305-2 Косвенные энергетические выбросы парниковых газов (Область охвата 2) </v>
          </cell>
          <cell r="D786" t="str">
            <v>Вкладка Выбросы</v>
          </cell>
          <cell r="I786" t="str">
            <v>305-2 Energy indirect (Scope 2) GHG emissions</v>
          </cell>
          <cell r="J786" t="str">
            <v>Emissions</v>
          </cell>
          <cell r="O786" t="str">
            <v>305-2 Энергия-жанама парниктік газдар шығарындылары (2- қамту)</v>
          </cell>
          <cell r="P786" t="str">
            <v>Шығарындылар</v>
          </cell>
        </row>
        <row r="787">
          <cell r="A787" t="str">
            <v>1.2.21</v>
          </cell>
          <cell r="C787" t="str">
            <v xml:space="preserve">305-4 Интенсивность выбросов парниковых газов </v>
          </cell>
          <cell r="D787" t="str">
            <v>Вкладка Выбросы</v>
          </cell>
          <cell r="I787" t="str">
            <v>305-4 GHG emissions intensity</v>
          </cell>
          <cell r="J787" t="str">
            <v>Emissions</v>
          </cell>
          <cell r="O787" t="str">
            <v>305-4 Парниктік газдар шығарындыларының қарқындылығы</v>
          </cell>
          <cell r="P787" t="str">
            <v>Шығарындылар</v>
          </cell>
        </row>
        <row r="788">
          <cell r="A788" t="str">
            <v>1.2.22</v>
          </cell>
          <cell r="C788" t="str">
            <v>305-5 Сокращение выбросов парниковых газов</v>
          </cell>
          <cell r="D788" t="str">
            <v>Вкладка Выбросы</v>
          </cell>
          <cell r="I788" t="str">
            <v>305-5 Reduction of GHG emissions</v>
          </cell>
          <cell r="J788" t="str">
            <v>Emissions</v>
          </cell>
          <cell r="O788" t="str">
            <v>305-5 Парниктік газдар шығарындыларын азайту</v>
          </cell>
          <cell r="P788" t="str">
            <v>Шығарындылар</v>
          </cell>
        </row>
        <row r="789">
          <cell r="A789" t="str">
            <v>1.2.23</v>
          </cell>
          <cell r="C789" t="str">
            <v>305-7 Оксиды азота (NOx), оксиды серы (SOx) и другие значительные выбросы в атмосферу</v>
          </cell>
          <cell r="D789" t="str">
            <v>Вкладка Выбросы</v>
          </cell>
          <cell r="I789" t="str">
            <v>305-7 Nitrogen oxides (NOx), sulfur oxides (SOx), and other significant air emissions</v>
          </cell>
          <cell r="J789" t="str">
            <v>Emissions</v>
          </cell>
          <cell r="O789" t="str">
            <v>305-7 Азот оксидтері (NOx ) , күкірт оксидтері (SOx ) және басқа да маңызды ауа шығарындылары</v>
          </cell>
          <cell r="P789" t="str">
            <v>Шығарындылар</v>
          </cell>
        </row>
        <row r="790">
          <cell r="A790" t="str">
            <v>1.2.24</v>
          </cell>
          <cell r="B790" t="str">
            <v>GRI 306 Отходы 2020</v>
          </cell>
          <cell r="C790" t="str">
            <v>306-3 Образовавшиеся отходы</v>
          </cell>
          <cell r="D790" t="str">
            <v>Вкладка Отходы</v>
          </cell>
          <cell r="H790" t="str">
            <v>GRI 306 Waste 2020</v>
          </cell>
          <cell r="I790" t="str">
            <v>306-3 Waste generated</v>
          </cell>
          <cell r="J790" t="str">
            <v>Waste</v>
          </cell>
          <cell r="N790" t="str">
            <v>GRI 306 Қалдықтар 2020</v>
          </cell>
          <cell r="O790" t="str">
            <v>306-3 Шығарылатын қалдықтар</v>
          </cell>
          <cell r="P790" t="str">
            <v>Қалдықтар</v>
          </cell>
        </row>
        <row r="791">
          <cell r="A791" t="str">
            <v>1.2.25</v>
          </cell>
          <cell r="B791" t="str">
            <v>GRI 401 Занятость 2016</v>
          </cell>
          <cell r="C791" t="str">
            <v>401-1 Найм новых сотрудников и текучесть кадров</v>
          </cell>
          <cell r="D791" t="str">
            <v>Вкладка Работники</v>
          </cell>
          <cell r="H791" t="str">
            <v>GRI 401 Employment 2016</v>
          </cell>
          <cell r="I791" t="str">
            <v>401-1 New employee hires and employee turnover</v>
          </cell>
          <cell r="J791" t="str">
            <v>Employees</v>
          </cell>
          <cell r="N791" t="str">
            <v>GRI 401 Жұмыспен қамту 2016</v>
          </cell>
          <cell r="O791" t="str">
            <v>401-1 Жаңа жұмыскерлерді жұмысқа қабылдау және кадрлардың ауысуы</v>
          </cell>
          <cell r="P791" t="str">
            <v>Жұмыскерлер</v>
          </cell>
        </row>
        <row r="792">
          <cell r="A792" t="str">
            <v>1.2.26</v>
          </cell>
          <cell r="C792" t="str">
            <v>401-3 Декретный отпуск</v>
          </cell>
          <cell r="D792" t="str">
            <v>Вкладка Работники</v>
          </cell>
          <cell r="I792" t="str">
            <v>401-3 Parental leave</v>
          </cell>
          <cell r="J792" t="str">
            <v>Employees</v>
          </cell>
          <cell r="O792" t="str">
            <v>401-3 Бала күтіміне байланысты демалыс</v>
          </cell>
          <cell r="P792" t="str">
            <v>Жұмыскерлер</v>
          </cell>
        </row>
        <row r="793">
          <cell r="A793" t="str">
            <v>1.2.27</v>
          </cell>
          <cell r="B793" t="str">
            <v>GRI 405 Разнообразие  равные возможности 2016</v>
          </cell>
          <cell r="C793" t="str">
            <v>405-1 Разнообразие руководящих органов и персонала</v>
          </cell>
          <cell r="D793" t="str">
            <v>Вкладка Разнообразие и инклюзивность</v>
          </cell>
          <cell r="H793" t="str">
            <v>GRI 405 Diversity and Equal opportunity 2016</v>
          </cell>
          <cell r="I793" t="str">
            <v>405-1 Diversity of governance bodies and employees</v>
          </cell>
          <cell r="J793" t="str">
            <v>Diversity&amp;Inclusion</v>
          </cell>
          <cell r="N793" t="str">
            <v>GRI 405 Әртүрлілік және тең мүмкіндіктер 2016</v>
          </cell>
          <cell r="O793" t="str">
            <v>405-1 Басқару органдары мен персоналдың әртүрлілігі</v>
          </cell>
          <cell r="P793" t="str">
            <v>Әртүрлілік және инклюзия</v>
          </cell>
        </row>
        <row r="794">
          <cell r="A794" t="str">
            <v>1.2.28</v>
          </cell>
          <cell r="B794" t="str">
            <v>GRI 403 Охрана труда и безопасность 2018</v>
          </cell>
          <cell r="C794" t="str">
            <v>403-8 Работники, охваченные системой управления вопросами охраны труда и безопасности труда</v>
          </cell>
          <cell r="D794" t="str">
            <v>Вкладка ОТиПБ</v>
          </cell>
          <cell r="H794" t="str">
            <v>GRI 403 Occupational Health and Safety 2018</v>
          </cell>
          <cell r="I794" t="str">
            <v>403-8 Workers covered by an occupational health and safety management system</v>
          </cell>
          <cell r="J794" t="str">
            <v>HSE</v>
          </cell>
          <cell r="N794" t="str">
            <v>GRI 403 Еңбекті қорғау және қауіпсіздік 2018</v>
          </cell>
          <cell r="O794" t="str">
            <v>403-8 Еңбекті қорғау мен қауіпсіздікті басқару жүйесімен қамтылған жұмысшылар</v>
          </cell>
          <cell r="P794" t="str">
            <v xml:space="preserve">Еңбекті қорғау және қауіпсіздік </v>
          </cell>
        </row>
        <row r="795">
          <cell r="A795" t="str">
            <v>1.2.29</v>
          </cell>
          <cell r="C795" t="str">
            <v>403-9 Производственные травмы</v>
          </cell>
          <cell r="D795" t="str">
            <v>Вкладка ОТиПБ</v>
          </cell>
          <cell r="I795" t="str">
            <v>403-9 Work-related injuries</v>
          </cell>
          <cell r="J795" t="str">
            <v>HSE</v>
          </cell>
          <cell r="O795" t="str">
            <v>403-9 Өндірістік жарақаттар</v>
          </cell>
          <cell r="P795" t="str">
            <v xml:space="preserve">Еңбекті қорғау және қауіпсіздік </v>
          </cell>
        </row>
        <row r="796">
          <cell r="A796" t="str">
            <v>1.2.30</v>
          </cell>
          <cell r="B796" t="str">
            <v>GRI 404 Тренинги и обучение 2016</v>
          </cell>
          <cell r="C796" t="str">
            <v>404-1 Среднее количество часов обучения в год на одного работника</v>
          </cell>
          <cell r="D796" t="str">
            <v>Вкладка Обучение</v>
          </cell>
          <cell r="H796" t="str">
            <v>GRI 404 Training and Education 2016</v>
          </cell>
          <cell r="I796" t="str">
            <v>404-1 Average hours of training per year per employee</v>
          </cell>
          <cell r="J796" t="str">
            <v>Training</v>
          </cell>
          <cell r="N796" t="str">
            <v>GRI 404 Оқыту және білім беру 2016</v>
          </cell>
          <cell r="O796" t="str">
            <v>404-1 Бір жұмыскерге жылына орташа оқу сағатының саны</v>
          </cell>
          <cell r="P796" t="str">
            <v>Оқыту</v>
          </cell>
        </row>
        <row r="797">
          <cell r="A797" t="str">
            <v>1.2.31</v>
          </cell>
          <cell r="C797" t="str">
            <v>404-3 Процент работников, получающих регулярные оценки производительности и развития карьеры</v>
          </cell>
          <cell r="D797" t="str">
            <v>Вкладка Обучение</v>
          </cell>
          <cell r="I797" t="str">
            <v>404-3 Percentage of employees receiving regular performance and career development reviews</v>
          </cell>
          <cell r="J797" t="str">
            <v>Training</v>
          </cell>
          <cell r="O797" t="str">
            <v>404-3 Тұрақты нәтижелер мен мансаптық өсу туралы шолуларды алатын жұмыскерлердің пайызы</v>
          </cell>
          <cell r="P797" t="str">
            <v>Оқыту</v>
          </cell>
        </row>
        <row r="798">
          <cell r="A798" t="str">
            <v>1.2.32</v>
          </cell>
          <cell r="B798" t="str">
            <v>GRI 418 Неприкосновенность частной жизни 2016</v>
          </cell>
          <cell r="C798" t="str">
            <v>418-1 Обоснованные жалобы на нарушение неприкосновенности частной жизни клиентов и потерю их данных</v>
          </cell>
          <cell r="D798" t="str">
            <v>Вкладка Комплаенс</v>
          </cell>
          <cell r="H798" t="str">
            <v>GRI 418 Customer Privacy 2016</v>
          </cell>
          <cell r="I798" t="str">
            <v>418-1 Substantiated complaints concerning breaches of customer privacy and losses of customer data</v>
          </cell>
          <cell r="J798" t="str">
            <v>Compliance</v>
          </cell>
          <cell r="N798" t="str">
            <v>GRI 418 Құпиялық 2016</v>
          </cell>
          <cell r="O798" t="str">
            <v>418-1 Тұтынушының құпиялылығын бұзу және олардың деректерін жоғалту туралы негізделген шағымдар</v>
          </cell>
          <cell r="P798" t="str">
            <v>Сәйкестік</v>
          </cell>
        </row>
        <row r="800">
          <cell r="A800" t="str">
            <v>1.3.1</v>
          </cell>
          <cell r="B800" t="str">
            <v>Указатель содержания SASB*</v>
          </cell>
          <cell r="H800" t="str">
            <v>SASB Content Index*</v>
          </cell>
          <cell r="N800" t="str">
            <v>SASB мазмұн көрсеткіші*</v>
          </cell>
        </row>
        <row r="801">
          <cell r="A801" t="str">
            <v>1.3.2</v>
          </cell>
        </row>
        <row r="802">
          <cell r="A802" t="str">
            <v>1.3.3</v>
          </cell>
          <cell r="B802" t="str">
            <v>Тема</v>
          </cell>
          <cell r="C802" t="str">
            <v>Показатель</v>
          </cell>
          <cell r="D802" t="str">
            <v>Расположение в ESG Databook</v>
          </cell>
          <cell r="H802" t="str">
            <v>Topic</v>
          </cell>
          <cell r="I802" t="str">
            <v>Indicator</v>
          </cell>
          <cell r="J802" t="str">
            <v>Section</v>
          </cell>
          <cell r="N802" t="str">
            <v>Тақырып</v>
          </cell>
          <cell r="O802" t="str">
            <v>Индекс</v>
          </cell>
          <cell r="P802" t="str">
            <v>ESG Databook ішіндегі орналасуы</v>
          </cell>
        </row>
        <row r="803">
          <cell r="A803" t="str">
            <v>1.3.4</v>
          </cell>
          <cell r="B803" t="str">
            <v>Качество воздуха</v>
          </cell>
          <cell r="C803" t="str">
            <v>Выбросы в атмосферу NOх, SОх и других значимых загрязняющих веществ</v>
          </cell>
          <cell r="D803" t="str">
            <v>Вкладка Выбросы</v>
          </cell>
          <cell r="H803" t="str">
            <v>Air quality</v>
          </cell>
          <cell r="I803" t="str">
            <v>Emissions of NOх, SOх and other significant pollutants into the atmosphere</v>
          </cell>
          <cell r="J803" t="str">
            <v>Emissions</v>
          </cell>
          <cell r="N803" t="str">
            <v>Ауа сапасы</v>
          </cell>
          <cell r="O803" t="str">
            <v>Атмосфераға NO x, S Ox және басқа да маңызды ластаушы заттардың шығарындылары</v>
          </cell>
          <cell r="P803" t="str">
            <v>Шығарындылар</v>
          </cell>
        </row>
        <row r="804">
          <cell r="A804" t="str">
            <v>1.3.5</v>
          </cell>
          <cell r="B804" t="str">
            <v>Выбросы парниковых газов</v>
          </cell>
          <cell r="C804" t="str">
            <v>Общий объем потребляемого топлива, процент возобновляемых источников</v>
          </cell>
          <cell r="D804" t="str">
            <v>Вкладка Выбросы</v>
          </cell>
          <cell r="H804" t="str">
            <v>Greenhouse gas emissions</v>
          </cell>
          <cell r="I804" t="str">
            <v>Total fuel consumed, percentage of renewable sources</v>
          </cell>
          <cell r="J804" t="str">
            <v>Emissions</v>
          </cell>
          <cell r="N804" t="str">
            <v>Парниктік газдар шығарындылары</v>
          </cell>
          <cell r="O804" t="str">
            <v>Тұтынылатын отынның жалпы көлемі, жаңартылатын көздердің пайызы</v>
          </cell>
          <cell r="P804" t="str">
            <v>Шығарындылар</v>
          </cell>
        </row>
        <row r="805">
          <cell r="A805" t="str">
            <v>1.3.6</v>
          </cell>
          <cell r="B805" t="str">
            <v>Управление отходами и опасными материалами</v>
          </cell>
          <cell r="C805" t="str">
            <v>Общий вес образовавшихся опасных отходов</v>
          </cell>
          <cell r="D805" t="str">
            <v>Вкладка Отходы</v>
          </cell>
          <cell r="H805" t="str">
            <v>Waste and hazardous materials management</v>
          </cell>
          <cell r="I805" t="str">
            <v>Total weight of hazardous waste generated</v>
          </cell>
          <cell r="J805" t="str">
            <v>Waste</v>
          </cell>
          <cell r="N805" t="str">
            <v>Қалдықтарды және қауіпті материалдарды басқару</v>
          </cell>
          <cell r="O805" t="str">
            <v>Түзілген қауіпті қалдықтардың жалпы салмағы</v>
          </cell>
          <cell r="P805" t="str">
            <v>Қалдықтар</v>
          </cell>
        </row>
        <row r="806">
          <cell r="A806" t="str">
            <v>1.3.7</v>
          </cell>
          <cell r="B806" t="str">
            <v>Управление водными ресурсами</v>
          </cell>
          <cell r="C806" t="str">
            <v>(1)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v>
          </cell>
          <cell r="D806" t="str">
            <v>Вкладка Водные ресурсы</v>
          </cell>
          <cell r="H806" t="str">
            <v>Water management</v>
          </cell>
          <cell r="I806" t="str">
            <v>(1) Total volume of water withdrawn, (2) Total volume of water consumed; percentage of each in regions with high or extremely high basic water stress</v>
          </cell>
          <cell r="J806" t="str">
            <v>Water resources</v>
          </cell>
          <cell r="N806" t="str">
            <v>Суды басқару</v>
          </cell>
          <cell r="O806" t="str">
            <v>(1) алынған судың жалпы көлемі, (2) тұтынылған судың жалпы көлемі; судың негізгі кернеуі жоғары немесе өте жоғары аймақтардағы әрқайсысының пайызы</v>
          </cell>
          <cell r="P806" t="str">
            <v>Су ресурстары</v>
          </cell>
        </row>
        <row r="807">
          <cell r="A807" t="str">
            <v>1.3.8</v>
          </cell>
          <cell r="B807" t="str">
            <v>*Представлены только количественные показатели</v>
          </cell>
          <cell r="H807" t="str">
            <v>*Only quantitative indicators are presented</v>
          </cell>
          <cell r="N807" t="str">
            <v>*Тек сандық көрсеткіштер ұсынылған</v>
          </cell>
        </row>
      </sheetData>
      <sheetData sheetId="28">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cell r="AN1">
            <v>40</v>
          </cell>
          <cell r="AO1">
            <v>2</v>
          </cell>
          <cell r="AP1">
            <v>3</v>
          </cell>
          <cell r="AQ1">
            <v>4</v>
          </cell>
          <cell r="AR1">
            <v>5</v>
          </cell>
          <cell r="AS1">
            <v>6</v>
          </cell>
          <cell r="AT1">
            <v>7</v>
          </cell>
          <cell r="AU1">
            <v>8</v>
          </cell>
          <cell r="AV1">
            <v>9</v>
          </cell>
          <cell r="AW1">
            <v>10</v>
          </cell>
          <cell r="AX1">
            <v>11</v>
          </cell>
          <cell r="AY1">
            <v>12</v>
          </cell>
          <cell r="AZ1">
            <v>13</v>
          </cell>
          <cell r="BA1">
            <v>14</v>
          </cell>
          <cell r="BB1">
            <v>15</v>
          </cell>
          <cell r="BC1">
            <v>16</v>
          </cell>
          <cell r="BD1">
            <v>17</v>
          </cell>
          <cell r="BE1">
            <v>18</v>
          </cell>
          <cell r="BF1">
            <v>19</v>
          </cell>
          <cell r="BG1">
            <v>20</v>
          </cell>
          <cell r="BH1">
            <v>21</v>
          </cell>
          <cell r="BI1">
            <v>22</v>
          </cell>
          <cell r="BJ1">
            <v>23</v>
          </cell>
          <cell r="BK1">
            <v>24</v>
          </cell>
          <cell r="BL1">
            <v>25</v>
          </cell>
          <cell r="BM1">
            <v>26</v>
          </cell>
          <cell r="BN1">
            <v>27</v>
          </cell>
          <cell r="BO1">
            <v>28</v>
          </cell>
          <cell r="BP1">
            <v>29</v>
          </cell>
          <cell r="BQ1">
            <v>30</v>
          </cell>
          <cell r="BR1">
            <v>31</v>
          </cell>
          <cell r="BS1">
            <v>32</v>
          </cell>
          <cell r="BT1">
            <v>33</v>
          </cell>
          <cell r="BU1">
            <v>34</v>
          </cell>
          <cell r="BV1">
            <v>35</v>
          </cell>
          <cell r="BW1">
            <v>36</v>
          </cell>
          <cell r="BX1">
            <v>37</v>
          </cell>
          <cell r="BY1">
            <v>38</v>
          </cell>
          <cell r="BZ1">
            <v>39</v>
          </cell>
          <cell r="CA1">
            <v>40</v>
          </cell>
          <cell r="CB1">
            <v>2</v>
          </cell>
          <cell r="CC1">
            <v>3</v>
          </cell>
          <cell r="CD1">
            <v>4</v>
          </cell>
          <cell r="CE1">
            <v>5</v>
          </cell>
          <cell r="CF1">
            <v>6</v>
          </cell>
          <cell r="CG1">
            <v>7</v>
          </cell>
          <cell r="CH1">
            <v>8</v>
          </cell>
          <cell r="CI1">
            <v>9</v>
          </cell>
          <cell r="CJ1">
            <v>10</v>
          </cell>
          <cell r="CK1">
            <v>11</v>
          </cell>
          <cell r="CL1">
            <v>12</v>
          </cell>
          <cell r="CM1">
            <v>13</v>
          </cell>
          <cell r="CN1">
            <v>14</v>
          </cell>
          <cell r="CO1">
            <v>15</v>
          </cell>
          <cell r="CP1">
            <v>16</v>
          </cell>
          <cell r="CQ1">
            <v>17</v>
          </cell>
          <cell r="CR1">
            <v>18</v>
          </cell>
          <cell r="CS1">
            <v>19</v>
          </cell>
          <cell r="CT1">
            <v>20</v>
          </cell>
          <cell r="CU1">
            <v>21</v>
          </cell>
          <cell r="CV1">
            <v>22</v>
          </cell>
          <cell r="CW1">
            <v>23</v>
          </cell>
          <cell r="CX1">
            <v>24</v>
          </cell>
          <cell r="CY1">
            <v>25</v>
          </cell>
          <cell r="CZ1">
            <v>26</v>
          </cell>
          <cell r="DA1">
            <v>27</v>
          </cell>
          <cell r="DB1">
            <v>28</v>
          </cell>
          <cell r="DC1">
            <v>29</v>
          </cell>
          <cell r="DD1">
            <v>30</v>
          </cell>
          <cell r="DE1">
            <v>31</v>
          </cell>
          <cell r="DF1">
            <v>32</v>
          </cell>
          <cell r="DG1">
            <v>33</v>
          </cell>
          <cell r="DH1">
            <v>34</v>
          </cell>
          <cell r="DI1">
            <v>35</v>
          </cell>
          <cell r="DJ1">
            <v>36</v>
          </cell>
          <cell r="DK1">
            <v>37</v>
          </cell>
          <cell r="DL1">
            <v>38</v>
          </cell>
          <cell r="DM1">
            <v>39</v>
          </cell>
          <cell r="DN1">
            <v>40</v>
          </cell>
        </row>
        <row r="2">
          <cell r="B2" t="str">
            <v>РУС</v>
          </cell>
          <cell r="AO2" t="str">
            <v>ENG</v>
          </cell>
          <cell r="CB2" t="str">
            <v>ҚАЗ</v>
          </cell>
        </row>
        <row r="3">
          <cell r="A3" t="str">
            <v>ID</v>
          </cell>
        </row>
        <row r="4">
          <cell r="A4" t="str">
            <v>1.4.56</v>
          </cell>
          <cell r="B4" t="str">
            <v>Графики</v>
          </cell>
          <cell r="AO4" t="str">
            <v>Figures</v>
          </cell>
          <cell r="CB4" t="str">
            <v>Графиктер</v>
          </cell>
        </row>
        <row r="5">
          <cell r="A5" t="str">
            <v>1.4.1</v>
          </cell>
          <cell r="B5" t="str">
            <v>Выбросы</v>
          </cell>
          <cell r="AO5" t="str">
            <v xml:space="preserve">Emissions </v>
          </cell>
          <cell r="CB5" t="str">
            <v>Шығарындылар</v>
          </cell>
        </row>
        <row r="6">
          <cell r="A6" t="str">
            <v>1.4.2</v>
          </cell>
          <cell r="B6" t="str">
            <v xml:space="preserve">Выбросы парниковых газов Охвата 1 по сегментам,
 </v>
          </cell>
          <cell r="O6" t="str">
            <v xml:space="preserve">Выбросы парниковых газов Охвата 1 и Охвата 2,
 </v>
          </cell>
          <cell r="Z6" t="str">
            <v xml:space="preserve">Объем выбросов загрязняющих веществ в атмосферу,
 </v>
          </cell>
          <cell r="AO6" t="str">
            <v>Direct greenhouse gas emissions 
(Scope 1)</v>
          </cell>
          <cell r="BB6" t="str">
            <v xml:space="preserve">Scope 1 and Scope 2 greenhouse gas emissions,
 </v>
          </cell>
          <cell r="BM6" t="str">
            <v>Volume of pollutant emissions into the atmosphere</v>
          </cell>
          <cell r="CB6" t="str">
            <v>Сегменттер бойынша 1 қамтылған парниктік газдар шығарындылары,</v>
          </cell>
          <cell r="CO6" t="str">
            <v>1-қамтудың және 2-қамтудың парниктік газдар шығарындылары,</v>
          </cell>
          <cell r="CZ6" t="str">
            <v>Атмосфераға ластаушы заттар шығарындыларының көлемі,</v>
          </cell>
        </row>
        <row r="7">
          <cell r="A7" t="str">
            <v>1.4.3</v>
          </cell>
          <cell r="B7" t="str">
            <v xml:space="preserve">млн т СО2-экв   </v>
          </cell>
          <cell r="O7" t="str">
            <v xml:space="preserve">млн т СО2-экв   </v>
          </cell>
          <cell r="Z7" t="str">
            <v>тонн</v>
          </cell>
          <cell r="AO7" t="str">
            <v xml:space="preserve">million tons CO2-eq </v>
          </cell>
          <cell r="BB7" t="str">
            <v xml:space="preserve">million tons CO2-eq </v>
          </cell>
          <cell r="BM7" t="str">
            <v>ton</v>
          </cell>
          <cell r="CB7" t="str">
            <v xml:space="preserve">млн т СО2-балама   </v>
          </cell>
          <cell r="CO7" t="str">
            <v xml:space="preserve">млн т СО2-балама </v>
          </cell>
          <cell r="CZ7" t="str">
            <v>тонна</v>
          </cell>
        </row>
        <row r="8">
          <cell r="A8" t="str">
            <v>1.4.4</v>
          </cell>
          <cell r="B8" t="str">
            <v>Водные ресурсы</v>
          </cell>
          <cell r="AO8" t="str">
            <v>Water resources</v>
          </cell>
          <cell r="CB8" t="str">
            <v>Су ресурстары</v>
          </cell>
        </row>
        <row r="9">
          <cell r="A9" t="str">
            <v>1.4.5</v>
          </cell>
          <cell r="B9" t="str">
            <v xml:space="preserve">Общий объем водозабора Фонда,
 </v>
          </cell>
          <cell r="O9" t="str">
            <v xml:space="preserve">Водозабор в регионах с дефицитом воды в 2023 году,
 </v>
          </cell>
          <cell r="Z9" t="str">
            <v xml:space="preserve">Общий объем водоотведения Фонда,
 </v>
          </cell>
          <cell r="AO9" t="str">
            <v>Total water withdrawal of the Fund,</v>
          </cell>
          <cell r="BB9" t="str">
            <v>Water withdrawal in regions with water scarcity*</v>
          </cell>
          <cell r="BM9" t="str">
            <v>Total volume of wastewater disposal</v>
          </cell>
          <cell r="CB9" t="str">
            <v>Қордың жалпы су алу көлемі,</v>
          </cell>
          <cell r="CO9" t="str">
            <v xml:space="preserve">2023 жылы су тапшылығы бар өңірлерде су алу,
 </v>
          </cell>
          <cell r="CZ9" t="str">
            <v>Қордың сарқынды сулардың жалпы көлемі</v>
          </cell>
        </row>
        <row r="10">
          <cell r="A10" t="str">
            <v>1.4.6</v>
          </cell>
          <cell r="B10" t="str">
            <v>Мл</v>
          </cell>
          <cell r="O10" t="str">
            <v>Мл</v>
          </cell>
          <cell r="Z10" t="str">
            <v>Мл</v>
          </cell>
          <cell r="AO10" t="str">
            <v>Ml</v>
          </cell>
          <cell r="BB10" t="str">
            <v>Ml</v>
          </cell>
          <cell r="BM10" t="str">
            <v>Ml</v>
          </cell>
          <cell r="CB10" t="str">
            <v>Мл</v>
          </cell>
          <cell r="CO10" t="str">
            <v>Мл</v>
          </cell>
          <cell r="CZ10" t="str">
            <v>Мл</v>
          </cell>
        </row>
        <row r="11">
          <cell r="A11" t="str">
            <v>1.4.7</v>
          </cell>
          <cell r="B11" t="str">
            <v>Энергопотребление</v>
          </cell>
          <cell r="AO11" t="str">
            <v xml:space="preserve">Energy consumption </v>
          </cell>
          <cell r="CB11" t="str">
            <v>Энергия тұтыну</v>
          </cell>
        </row>
        <row r="12">
          <cell r="A12" t="str">
            <v>1.4.8</v>
          </cell>
          <cell r="B12" t="str">
            <v xml:space="preserve">Потребление топлива из невозобновляемых источников за 2023 год,
 </v>
          </cell>
          <cell r="O12" t="str">
            <v xml:space="preserve">Общее потребление энергии Фонда,
 </v>
          </cell>
          <cell r="Z12" t="str">
            <v xml:space="preserve">Потребление энергии по сегментам за 2023 год,
 </v>
          </cell>
          <cell r="AL12" t="str">
            <v xml:space="preserve">Сокращение энергопотребления в результате инициатив по сокращению,
 </v>
          </cell>
          <cell r="AO12" t="str">
            <v>Consumption of fuel from non-renewable sources</v>
          </cell>
          <cell r="BB12" t="str">
            <v>Total energy consumption,</v>
          </cell>
          <cell r="BM12" t="str">
            <v>Energy consumption by segment,</v>
          </cell>
          <cell r="BY12" t="str">
            <v>Reduced energy consumption as a result of reduction initiatives,</v>
          </cell>
          <cell r="CB12" t="str">
            <v>2023 жылы жаңартылмайтын көздерден отын шығыны,</v>
          </cell>
          <cell r="CO12" t="str">
            <v>Қордың жалпы энергия тұтынуы,</v>
          </cell>
          <cell r="CZ12" t="str">
            <v>2023 жылы сегменттер бойынша энергия тұтыну,</v>
          </cell>
          <cell r="DL12" t="str">
            <v>Қысқарту бастамалары нәтижесінде энергия тұтынуды азайту,</v>
          </cell>
        </row>
        <row r="13">
          <cell r="A13" t="str">
            <v>1.4.9</v>
          </cell>
          <cell r="B13" t="str">
            <v>тыс. ГДж</v>
          </cell>
          <cell r="O13" t="str">
            <v>тыс. ГДж</v>
          </cell>
          <cell r="Z13" t="str">
            <v>тыс. ГДж</v>
          </cell>
          <cell r="AL13" t="str">
            <v>тыс. ГДж</v>
          </cell>
          <cell r="AO13" t="str">
            <v>thous. GJ</v>
          </cell>
          <cell r="BB13" t="str">
            <v>thous. GJ</v>
          </cell>
          <cell r="BM13" t="str">
            <v>thous. GJ</v>
          </cell>
          <cell r="BY13" t="str">
            <v>thous. GJ</v>
          </cell>
          <cell r="CB13" t="str">
            <v>мың ГДж</v>
          </cell>
          <cell r="CO13" t="str">
            <v>мың ГДж</v>
          </cell>
          <cell r="CZ13" t="str">
            <v>мың ГДж</v>
          </cell>
          <cell r="DL13" t="str">
            <v>мың ГДж</v>
          </cell>
        </row>
        <row r="14">
          <cell r="A14" t="str">
            <v>1.4.10</v>
          </cell>
          <cell r="B14" t="str">
            <v>Отходы</v>
          </cell>
          <cell r="AO14" t="str">
            <v>Waste,</v>
          </cell>
          <cell r="CB14" t="str">
            <v>Қалдықтар</v>
          </cell>
        </row>
        <row r="15">
          <cell r="A15" t="str">
            <v>1.4.11</v>
          </cell>
          <cell r="B15" t="str">
            <v xml:space="preserve">Общий объем образования отходов,
 </v>
          </cell>
          <cell r="AO15" t="str">
            <v>Total volume of waste generation,</v>
          </cell>
          <cell r="CB15" t="str">
            <v>Қалдықтардың пайда болуының жалпы көлемі,</v>
          </cell>
        </row>
        <row r="16">
          <cell r="A16" t="str">
            <v>1.4.12</v>
          </cell>
          <cell r="B16" t="str">
            <v>тонн</v>
          </cell>
          <cell r="AO16" t="str">
            <v>ton</v>
          </cell>
          <cell r="CB16" t="str">
            <v>тонна</v>
          </cell>
        </row>
        <row r="17">
          <cell r="A17" t="str">
            <v>1.4.13</v>
          </cell>
          <cell r="B17" t="str">
            <v>Работники</v>
          </cell>
          <cell r="AO17" t="str">
            <v>Employees</v>
          </cell>
          <cell r="CB17" t="str">
            <v>Жұмыскерлер</v>
          </cell>
        </row>
        <row r="18">
          <cell r="A18" t="str">
            <v>1.4.14</v>
          </cell>
          <cell r="B18" t="str">
            <v>Списочная численность работников на конец года,</v>
          </cell>
          <cell r="N18" t="str">
            <v>Количество постоянных работников на конец года,</v>
          </cell>
          <cell r="Z18" t="str">
            <v>Количество временных работников на конец года,</v>
          </cell>
          <cell r="AL18" t="str">
            <v xml:space="preserve">Количество работников полного и неполного рабочего дня на конец года, </v>
          </cell>
          <cell r="AO18" t="str">
            <v>Number of employees at the end of the year,</v>
          </cell>
          <cell r="BA18" t="str">
            <v>Number of permanent employees at the end of the year,</v>
          </cell>
          <cell r="BM18" t="str">
            <v>Number of temporary employees at the end of the year,</v>
          </cell>
          <cell r="BY18" t="str">
            <v xml:space="preserve">Number of full-time and part-time employees at the end of the year, </v>
          </cell>
          <cell r="CB18" t="str">
            <v>Жыл соңындағы жұмыскерлердің тізімдік саны,</v>
          </cell>
          <cell r="CN18" t="str">
            <v>Жыл соңындағы тұрақты жұмыскерлер саны,</v>
          </cell>
          <cell r="CZ18" t="str">
            <v>Жыл соңындағы уақытша жұмыскерлер саны,</v>
          </cell>
          <cell r="DL18" t="str">
            <v>Жыл соңына толық және толық емес жұмыс күні қызметкерлерінің саны,</v>
          </cell>
        </row>
        <row r="19">
          <cell r="A19" t="str">
            <v>1.4.15</v>
          </cell>
          <cell r="B19" t="str">
            <v>чел.</v>
          </cell>
          <cell r="N19" t="str">
            <v>чел.</v>
          </cell>
          <cell r="Z19" t="str">
            <v>чел.</v>
          </cell>
          <cell r="AL19" t="str">
            <v>чел.</v>
          </cell>
          <cell r="AO19" t="str">
            <v>person</v>
          </cell>
          <cell r="BA19" t="str">
            <v>person</v>
          </cell>
          <cell r="BM19" t="str">
            <v>person</v>
          </cell>
          <cell r="BY19" t="str">
            <v>person</v>
          </cell>
          <cell r="CB19" t="str">
            <v>адам.</v>
          </cell>
          <cell r="CN19" t="str">
            <v>адам.</v>
          </cell>
          <cell r="CZ19" t="str">
            <v>адам.</v>
          </cell>
          <cell r="DL19" t="str">
            <v>адам.</v>
          </cell>
        </row>
        <row r="20">
          <cell r="A20" t="str">
            <v>1.4.16</v>
          </cell>
          <cell r="B20" t="str">
            <v xml:space="preserve">Текучесть кадров, </v>
          </cell>
          <cell r="N20" t="str">
            <v xml:space="preserve">Текучесть кадров по гендерным группам, </v>
          </cell>
          <cell r="Z20" t="str">
            <v>Текучесть кадров по возрастным группам</v>
          </cell>
          <cell r="AL20" t="str">
            <v>Новые работники, принятые в отчетном году,</v>
          </cell>
          <cell r="AO20" t="str">
            <v>Employee turnover,</v>
          </cell>
          <cell r="BA20" t="str">
            <v>Employee turnover by gender group,</v>
          </cell>
          <cell r="BM20" t="str">
            <v>Employee turnover by age group,</v>
          </cell>
          <cell r="BY20" t="str">
            <v>New employees hired in the reporting year,</v>
          </cell>
          <cell r="CB20" t="str">
            <v>Кадрлардың ауысуы,</v>
          </cell>
          <cell r="CN20" t="str">
            <v>Кадрлардығ ауысуы жынысы бойынша,</v>
          </cell>
          <cell r="CZ20" t="str">
            <v>Кадрлардығ ауысуы жасы бойынша,</v>
          </cell>
          <cell r="DL20" t="str">
            <v>Есепті жылы қабылданған жаңа қызметкерлер,</v>
          </cell>
        </row>
        <row r="21">
          <cell r="A21" t="str">
            <v>1.4.17</v>
          </cell>
          <cell r="B21" t="str">
            <v>%</v>
          </cell>
          <cell r="N21" t="str">
            <v>%</v>
          </cell>
          <cell r="Z21" t="str">
            <v>%</v>
          </cell>
          <cell r="AL21" t="str">
            <v xml:space="preserve"> чел.</v>
          </cell>
          <cell r="AO21" t="str">
            <v>%</v>
          </cell>
          <cell r="BA21" t="str">
            <v>%</v>
          </cell>
          <cell r="BM21" t="str">
            <v>%</v>
          </cell>
          <cell r="BY21" t="str">
            <v>person</v>
          </cell>
          <cell r="CB21" t="str">
            <v>%</v>
          </cell>
          <cell r="CN21" t="str">
            <v>%</v>
          </cell>
          <cell r="CZ21" t="str">
            <v>%</v>
          </cell>
          <cell r="DL21" t="str">
            <v xml:space="preserve"> адам.</v>
          </cell>
        </row>
        <row r="22">
          <cell r="A22" t="str">
            <v>1.4.18</v>
          </cell>
          <cell r="B22" t="str">
            <v>Количество работников, которые ушли в отпуска по беременности и родам и в отпуска по уходу за ребенком,</v>
          </cell>
          <cell r="N22" t="str">
            <v>Коэффициент возвращения,</v>
          </cell>
          <cell r="Z22" t="str">
            <v>Коэффициент удержания,</v>
          </cell>
          <cell r="AO22" t="str">
            <v>Number of employees who went on maternity and parental leave</v>
          </cell>
          <cell r="BA22" t="str">
            <v>Return rate,</v>
          </cell>
          <cell r="BM22" t="str">
            <v>Retention rate,</v>
          </cell>
          <cell r="CB22" t="str">
            <v>Жүктілік және бала күтімі бойынша демалысқа шыққан жұмыскерлер саны,</v>
          </cell>
          <cell r="CN22" t="str">
            <v>Қайтару коэффициенті,</v>
          </cell>
          <cell r="CZ22" t="str">
            <v>Ұстау коэффициенті,</v>
          </cell>
        </row>
        <row r="23">
          <cell r="A23" t="str">
            <v>1.4.19</v>
          </cell>
          <cell r="B23" t="str">
            <v xml:space="preserve"> чел.</v>
          </cell>
          <cell r="N23" t="str">
            <v>%</v>
          </cell>
          <cell r="Z23" t="str">
            <v>%</v>
          </cell>
          <cell r="AO23" t="str">
            <v>person</v>
          </cell>
          <cell r="BA23" t="str">
            <v>%</v>
          </cell>
          <cell r="BM23" t="str">
            <v>%</v>
          </cell>
          <cell r="CB23" t="str">
            <v xml:space="preserve"> адам.</v>
          </cell>
          <cell r="CN23" t="str">
            <v>%</v>
          </cell>
          <cell r="CZ23" t="str">
            <v>%</v>
          </cell>
        </row>
        <row r="24">
          <cell r="A24" t="str">
            <v>1.4.20</v>
          </cell>
          <cell r="B24" t="str">
            <v>Списочная численность работников по гендерным группам,</v>
          </cell>
          <cell r="N24" t="str">
            <v>Списочная численность работников по возрастным группам,</v>
          </cell>
          <cell r="Z24" t="str">
            <v>Списочная численность постоянных работников по гендерным группам,</v>
          </cell>
          <cell r="AL24" t="str">
            <v>Списочная численность временных работников по гендерным группам,</v>
          </cell>
          <cell r="AO24" t="str">
            <v>List of employees by gender groups,</v>
          </cell>
          <cell r="BA24" t="str">
            <v>List of permanent employees by age groups,</v>
          </cell>
          <cell r="BM24" t="str">
            <v>List of permanent employees by gender groups,</v>
          </cell>
          <cell r="BY24" t="str">
            <v>Number of temporary workers by gender group,</v>
          </cell>
          <cell r="CB24" t="str">
            <v>Жынысы бойынша жұмыскерлердің тізімдік саны,</v>
          </cell>
          <cell r="CN24" t="str">
            <v>Жасы бойынша жұмыскерлердің тізімдік саны,</v>
          </cell>
          <cell r="CZ24" t="str">
            <v>Гендерлік топтар бойынша тұрақты жұмыскерлердің тізімдік саны,</v>
          </cell>
          <cell r="DL24" t="str">
            <v>Гендерлік топтар бойынша уақытша жұмыскерлердің тізімдік саны,</v>
          </cell>
        </row>
        <row r="25">
          <cell r="A25" t="str">
            <v>1.4.21</v>
          </cell>
          <cell r="B25" t="str">
            <v xml:space="preserve"> чел.</v>
          </cell>
          <cell r="N25" t="str">
            <v xml:space="preserve"> чел.</v>
          </cell>
          <cell r="Z25" t="str">
            <v xml:space="preserve"> чел.</v>
          </cell>
          <cell r="AL25" t="str">
            <v xml:space="preserve"> чел.</v>
          </cell>
          <cell r="AO25" t="str">
            <v>person</v>
          </cell>
          <cell r="BA25" t="str">
            <v>person</v>
          </cell>
          <cell r="BM25" t="str">
            <v>person</v>
          </cell>
          <cell r="BY25" t="str">
            <v>person</v>
          </cell>
          <cell r="CB25" t="str">
            <v xml:space="preserve"> адам.</v>
          </cell>
          <cell r="CN25" t="str">
            <v xml:space="preserve"> адам.</v>
          </cell>
          <cell r="CZ25" t="str">
            <v xml:space="preserve"> адам.</v>
          </cell>
          <cell r="DL25" t="str">
            <v xml:space="preserve"> адам.</v>
          </cell>
        </row>
        <row r="26">
          <cell r="A26" t="str">
            <v>1.4.22</v>
          </cell>
          <cell r="B26" t="str">
            <v>Списочная численность работников с занятостью на полный рабочий день по гендерным группам,</v>
          </cell>
          <cell r="N26" t="str">
            <v>Списочная численность работников с занятостью на неполный рабочий день по гендерным группам,</v>
          </cell>
          <cell r="Z26" t="str">
            <v>Новые работники, принятые в отчетном году по гендерным группам,</v>
          </cell>
          <cell r="AL26" t="str">
            <v>Новые работники, принятые в отчетном году по возрастным группам,</v>
          </cell>
          <cell r="AO26" t="str">
            <v>List of full-time employees by gender group,</v>
          </cell>
          <cell r="BA26" t="str">
            <v>List of part-time employees by gender group,</v>
          </cell>
          <cell r="BM26" t="str">
            <v>New employees hired in the reporting year by gender group,</v>
          </cell>
          <cell r="BY26" t="str">
            <v>New employees hired in the reporting year by age group,</v>
          </cell>
          <cell r="CB26" t="str">
            <v>Толық жұмыс күн істейтін жұмыскерлердің жынысы бойынша тізімдік саны,</v>
          </cell>
          <cell r="CN26" t="str">
            <v>Толық емес жұмыс күн істейтін жұмыскерлердің жынысы бойынша тізімдік саны,</v>
          </cell>
          <cell r="CZ26" t="str">
            <v>Есепті жылы гендерлік топтар бойынша қабылданған жаңа жұмыскерлер,</v>
          </cell>
          <cell r="DL26" t="str">
            <v>Есепті жылы жас топтары бойынша қабылданған жаңа жұмыскерлер,</v>
          </cell>
        </row>
        <row r="27">
          <cell r="A27" t="str">
            <v>1.4.23</v>
          </cell>
          <cell r="B27" t="str">
            <v xml:space="preserve"> чел.</v>
          </cell>
          <cell r="N27" t="str">
            <v xml:space="preserve"> чел.</v>
          </cell>
          <cell r="Z27" t="str">
            <v xml:space="preserve"> чел.</v>
          </cell>
          <cell r="AL27" t="str">
            <v xml:space="preserve"> чел.</v>
          </cell>
          <cell r="AO27" t="str">
            <v>person</v>
          </cell>
          <cell r="BA27" t="str">
            <v>person</v>
          </cell>
          <cell r="BM27" t="str">
            <v>person</v>
          </cell>
          <cell r="BY27" t="str">
            <v>person</v>
          </cell>
          <cell r="CB27" t="str">
            <v xml:space="preserve"> адам.</v>
          </cell>
          <cell r="CN27" t="str">
            <v xml:space="preserve"> адам.</v>
          </cell>
          <cell r="CZ27" t="str">
            <v xml:space="preserve"> адам.</v>
          </cell>
          <cell r="DL27" t="str">
            <v xml:space="preserve"> адам.</v>
          </cell>
        </row>
        <row r="28">
          <cell r="A28" t="str">
            <v>1.4.24</v>
          </cell>
          <cell r="B28" t="str">
            <v>Персонал с ограниченными возможностями здоровья,</v>
          </cell>
          <cell r="AO28" t="str">
            <v>Personnel with disabilities,</v>
          </cell>
          <cell r="CB28" t="str">
            <v>Мүмкіндігі шектеулі жұмыскерлер,</v>
          </cell>
        </row>
        <row r="29">
          <cell r="A29" t="str">
            <v>1.4.25</v>
          </cell>
          <cell r="B29" t="str">
            <v xml:space="preserve"> чел.</v>
          </cell>
          <cell r="AO29" t="str">
            <v>person</v>
          </cell>
          <cell r="CB29" t="str">
            <v xml:space="preserve"> адам.</v>
          </cell>
        </row>
        <row r="30">
          <cell r="A30" t="str">
            <v>1.4.26</v>
          </cell>
          <cell r="B30" t="str">
            <v>Обучение</v>
          </cell>
          <cell r="AO30" t="str">
            <v>Training</v>
          </cell>
          <cell r="CB30" t="str">
            <v>Тренинг</v>
          </cell>
        </row>
        <row r="31">
          <cell r="A31" t="str">
            <v>1.4.27</v>
          </cell>
          <cell r="B31" t="str">
            <v xml:space="preserve">Среднее количество часов обучение на одного работника в год, </v>
          </cell>
          <cell r="N31" t="str">
            <v xml:space="preserve">Среднее количество часов обучение на одного работника в год по гендерным группам, </v>
          </cell>
          <cell r="AA31" t="str">
            <v xml:space="preserve">Среднее количество часов обучение на одного работника в год по категориям персонала, </v>
          </cell>
          <cell r="AO31" t="str">
            <v xml:space="preserve">Average number of hours of training per employee per year, </v>
          </cell>
          <cell r="BA31" t="str">
            <v>Average number of training hours per employee per year by gender group,</v>
          </cell>
          <cell r="BN31" t="str">
            <v xml:space="preserve">Average number of training hours per employee per year by personnel category, </v>
          </cell>
          <cell r="CB31" t="str">
            <v>Жылына бір жұмыскерге оқыту сағаттарының орташа саны,</v>
          </cell>
          <cell r="CN31" t="str">
            <v>Гендерлік топтар бойынша жылына бір жұмыскерге оқыту сағаттарының орташа саны,</v>
          </cell>
          <cell r="DA31" t="str">
            <v>Персонал санаттары бойынша жылына бір қызметкерге оқыту сағаттарының орташа саны,</v>
          </cell>
        </row>
        <row r="32">
          <cell r="A32" t="str">
            <v>1.4.28</v>
          </cell>
          <cell r="B32" t="str">
            <v xml:space="preserve"> часов</v>
          </cell>
          <cell r="N32" t="str">
            <v xml:space="preserve"> часов</v>
          </cell>
          <cell r="AA32" t="str">
            <v xml:space="preserve"> часов</v>
          </cell>
          <cell r="AO32" t="str">
            <v>hours</v>
          </cell>
          <cell r="BA32" t="str">
            <v>hours</v>
          </cell>
          <cell r="BN32" t="str">
            <v>hours</v>
          </cell>
          <cell r="CB32" t="str">
            <v>сағат</v>
          </cell>
          <cell r="CN32" t="str">
            <v>сағат</v>
          </cell>
          <cell r="DA32" t="str">
            <v>сағат</v>
          </cell>
        </row>
        <row r="33">
          <cell r="A33" t="str">
            <v>1.4.29</v>
          </cell>
          <cell r="B33" t="str">
            <v>ОТиПБ</v>
          </cell>
          <cell r="AO33" t="str">
            <v>HSE</v>
          </cell>
          <cell r="CB33" t="str">
            <v>Еңбекті қорғау және өнеркәсіптік қауіпсіздік</v>
          </cell>
        </row>
        <row r="34">
          <cell r="A34" t="str">
            <v>1.4.30</v>
          </cell>
          <cell r="B34" t="str">
            <v>Количество человек, охваченных системой управления охраной труда и промышленной безопасностью,</v>
          </cell>
          <cell r="N34" t="str">
            <v xml:space="preserve">Количество человек, охваченных системой управления охраной труда и промышленной безопасностью, прошедшей процедуру внутреннего аудита, </v>
          </cell>
          <cell r="AA34" t="str">
            <v xml:space="preserve">Количество человек в ДЗО, имеющих сертификат соответствия ISO 45001-2018, </v>
          </cell>
          <cell r="AL34" t="str">
            <v xml:space="preserve">Количество ДЗО, имеющих сертификат соответствия ISO 45001-2018, </v>
          </cell>
          <cell r="AO34" t="str">
            <v>Number of people covered by the occupational health and safety management system,</v>
          </cell>
          <cell r="BA34" t="str">
            <v xml:space="preserve">Number of people covered by the occupational health and safety management system that has undergone an internal audit procedure, </v>
          </cell>
          <cell r="BN34" t="str">
            <v xml:space="preserve">Number of people in subsidiaries with ISO 45001-2018 certificate of compliance, </v>
          </cell>
          <cell r="BY34" t="str">
            <v xml:space="preserve">Number of subsidiaries with ISO 45001-2018 certificate of compliance, </v>
          </cell>
          <cell r="CB34" t="str">
            <v>Еңбекті қорғау мен өндірістік қауіпсіздікті басқару жүйесімен қамтылған адамдар саны,</v>
          </cell>
          <cell r="CN34" t="str">
            <v>Гендерлік топтар бойынша жылына бір жұмыскерге оқыту сағаттарының орташа саны,</v>
          </cell>
          <cell r="DA34" t="str">
            <v>ISO 45001-2018 сәйкестік сертификаты бар еншілес және тәуелді ұйымдардағы адамдар саны,</v>
          </cell>
          <cell r="DL34" t="str">
            <v>ISO 45001-2018 сәйкестік сертификаты бар еншілес және тәуелді ұйымдардың саны (бас компанияны қоса алғанда)</v>
          </cell>
        </row>
        <row r="35">
          <cell r="A35" t="str">
            <v>1.4.31</v>
          </cell>
          <cell r="B35" t="str">
            <v xml:space="preserve"> чел.</v>
          </cell>
          <cell r="N35" t="str">
            <v xml:space="preserve"> чел.</v>
          </cell>
          <cell r="AA35" t="str">
            <v xml:space="preserve"> чел.</v>
          </cell>
          <cell r="AL35" t="str">
            <v>ед.</v>
          </cell>
          <cell r="AO35" t="str">
            <v>person</v>
          </cell>
          <cell r="BA35" t="str">
            <v>person</v>
          </cell>
          <cell r="BN35" t="str">
            <v>person</v>
          </cell>
          <cell r="BY35" t="str">
            <v>unit</v>
          </cell>
          <cell r="CB35" t="str">
            <v xml:space="preserve"> адам.</v>
          </cell>
          <cell r="CN35" t="str">
            <v xml:space="preserve"> адам.</v>
          </cell>
          <cell r="DA35" t="str">
            <v xml:space="preserve"> адам.</v>
          </cell>
          <cell r="DL35" t="str">
            <v>ед.</v>
          </cell>
        </row>
        <row r="36">
          <cell r="A36" t="str">
            <v>1.4.32</v>
          </cell>
          <cell r="B36" t="str">
            <v>Коэффициент частоты производственных травм с временной потерей трудоспособности (LTIFR)</v>
          </cell>
          <cell r="N36" t="str">
            <v>Коэффициент частоты производственных травм с временной потерей трудоспособности (LTIF)</v>
          </cell>
          <cell r="AA36" t="str">
            <v xml:space="preserve">Количество инцидентов, </v>
          </cell>
          <cell r="AL36" t="str">
            <v xml:space="preserve">Затраты на охрану труда и промышленную безопасность за 2023 год, </v>
          </cell>
          <cell r="AO36" t="str">
            <v>Lost Time Injury Frequency Ratio (LTIFR)</v>
          </cell>
          <cell r="BA36" t="str">
            <v>Lost Time Injury Frequency (LTIF)</v>
          </cell>
          <cell r="BN36" t="str">
            <v xml:space="preserve">Number of incidents, </v>
          </cell>
          <cell r="BY36" t="str">
            <v xml:space="preserve">Occupational health and safety costs for 2023, </v>
          </cell>
          <cell r="CB36" t="str">
            <v>Жоғалған уақыт жарақатының жиілігі (LTIFR)</v>
          </cell>
          <cell r="CN36" t="str">
            <v>Жоғалған уақыт жарақатының жиілігі (LTIF)</v>
          </cell>
          <cell r="DA36" t="str">
            <v>Оқиғалар саны,</v>
          </cell>
          <cell r="DL36" t="str">
            <v>Еңбекті қорғау және өнеркәсіптік қауіпсіздік бойынша шығындар,</v>
          </cell>
        </row>
        <row r="37">
          <cell r="A37" t="str">
            <v>1.4.33</v>
          </cell>
          <cell r="B37" t="str">
            <v>Местные сообщества</v>
          </cell>
          <cell r="AA37" t="str">
            <v xml:space="preserve"> чел.</v>
          </cell>
          <cell r="AL37" t="str">
            <v>млрд тенге</v>
          </cell>
          <cell r="AO37" t="str">
            <v>Local communities</v>
          </cell>
          <cell r="BN37" t="str">
            <v>person</v>
          </cell>
          <cell r="BY37" t="str">
            <v>billion tenge</v>
          </cell>
          <cell r="CB37" t="str">
            <v>Жергілікті қауымдастықтар</v>
          </cell>
          <cell r="DA37" t="str">
            <v xml:space="preserve"> адам.</v>
          </cell>
          <cell r="DL37" t="str">
            <v>млрд теңге</v>
          </cell>
        </row>
        <row r="38">
          <cell r="A38" t="str">
            <v>1.4.34</v>
          </cell>
          <cell r="B38" t="str">
            <v xml:space="preserve">ДЗО, в которых реализовано вовлечение местных сообществ, оценка воздействия и/или программы развития местных сообществ, </v>
          </cell>
          <cell r="AO38" t="str">
            <v>Subsidiaries and affiliates that have implemented community engagement, impact assessment and/or community development programs,</v>
          </cell>
          <cell r="CB38"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row>
        <row r="39">
          <cell r="A39" t="str">
            <v>1.4.35</v>
          </cell>
          <cell r="B39" t="str">
            <v>%</v>
          </cell>
          <cell r="AO39" t="str">
            <v>%</v>
          </cell>
          <cell r="CB39" t="str">
            <v>%</v>
          </cell>
        </row>
        <row r="40">
          <cell r="A40" t="str">
            <v>1.4.36</v>
          </cell>
          <cell r="B40" t="str">
            <v>Корпоративное управление</v>
          </cell>
          <cell r="AO40" t="str">
            <v>Corporate governance</v>
          </cell>
          <cell r="CB40" t="str">
            <v>Корпоративтік басқару</v>
          </cell>
        </row>
        <row r="41">
          <cell r="A41" t="str">
            <v>1.4.37</v>
          </cell>
          <cell r="B41" t="str">
            <v xml:space="preserve">Количество проведенных заседаний СД, </v>
          </cell>
          <cell r="AO41" t="str">
            <v xml:space="preserve">Number of meetings of the Board of Directors held, </v>
          </cell>
          <cell r="CB41" t="str">
            <v>Өткізілген ДК отырыстарының саны,</v>
          </cell>
        </row>
        <row r="42">
          <cell r="A42" t="str">
            <v>1.4.38</v>
          </cell>
          <cell r="B42" t="str">
            <v>ед.</v>
          </cell>
          <cell r="AO42" t="str">
            <v>units</v>
          </cell>
          <cell r="CB42" t="str">
            <v>ед.</v>
          </cell>
        </row>
        <row r="43">
          <cell r="A43" t="str">
            <v>1.4.39</v>
          </cell>
          <cell r="B43" t="str">
            <v>Финансы</v>
          </cell>
          <cell r="AO43" t="str">
            <v>Finance</v>
          </cell>
          <cell r="CB43" t="str">
            <v xml:space="preserve">Қаржы </v>
          </cell>
        </row>
        <row r="44">
          <cell r="A44" t="str">
            <v>1.4.40</v>
          </cell>
          <cell r="B44" t="str">
            <v xml:space="preserve">Суммарные доходы, </v>
          </cell>
          <cell r="AO44" t="str">
            <v xml:space="preserve">Total revenues, </v>
          </cell>
          <cell r="CB44" t="str">
            <v>Жиынтық кірістер,</v>
          </cell>
        </row>
        <row r="45">
          <cell r="A45" t="str">
            <v>1.4.41</v>
          </cell>
          <cell r="B45" t="str">
            <v>млрд тенге</v>
          </cell>
          <cell r="AO45" t="str">
            <v>billion tenge</v>
          </cell>
          <cell r="CB45" t="str">
            <v>млрд теңге</v>
          </cell>
        </row>
        <row r="46">
          <cell r="A46" t="str">
            <v>1.4.42</v>
          </cell>
          <cell r="B46" t="str">
            <v>Закупки</v>
          </cell>
          <cell r="AO46" t="str">
            <v>Purchases</v>
          </cell>
          <cell r="CB46" t="str">
            <v>Сатып алу</v>
          </cell>
        </row>
        <row r="47">
          <cell r="A47" t="str">
            <v>1.4.43</v>
          </cell>
          <cell r="B47" t="str">
            <v xml:space="preserve">Всего закупленных товаров и услуг, </v>
          </cell>
          <cell r="AO47" t="str">
            <v xml:space="preserve">Total purchased goods and services, </v>
          </cell>
          <cell r="CB47" t="str">
            <v>Сатып алынған барлық тауарлар мен қызметтер,</v>
          </cell>
        </row>
        <row r="48">
          <cell r="A48" t="str">
            <v>1.4.44</v>
          </cell>
          <cell r="B48" t="str">
            <v>млрд тенге</v>
          </cell>
          <cell r="AO48" t="str">
            <v>billion tenge</v>
          </cell>
          <cell r="CB48" t="str">
            <v>млрд теңге</v>
          </cell>
        </row>
      </sheetData>
    </sheetDataSet>
  </externalBook>
</externalLink>
</file>

<file path=xl/theme/theme1.xml><?xml version="1.0" encoding="utf-8"?>
<a:theme xmlns:a="http://schemas.openxmlformats.org/drawingml/2006/main" name="Office Theme">
  <a:themeElements>
    <a:clrScheme name="Blue Green">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5081-9AB1-A94C-AE67-4CC02A76EF01}">
  <dimension ref="B8:B25"/>
  <sheetViews>
    <sheetView showGridLines="0" tabSelected="1" zoomScaleNormal="100" workbookViewId="0">
      <selection activeCell="B15" sqref="B15"/>
    </sheetView>
  </sheetViews>
  <sheetFormatPr baseColWidth="10" defaultRowHeight="16" x14ac:dyDescent="0.2"/>
  <sheetData>
    <row r="8" spans="2:2" ht="18" x14ac:dyDescent="0.2">
      <c r="B8" s="627" t="s">
        <v>0</v>
      </c>
    </row>
    <row r="9" spans="2:2" ht="18" x14ac:dyDescent="0.2">
      <c r="B9" s="628" t="s">
        <v>1</v>
      </c>
    </row>
    <row r="10" spans="2:2" ht="18" x14ac:dyDescent="0.2">
      <c r="B10" s="628" t="s">
        <v>2</v>
      </c>
    </row>
    <row r="11" spans="2:2" ht="18" x14ac:dyDescent="0.2">
      <c r="B11" s="628" t="s">
        <v>3</v>
      </c>
    </row>
    <row r="12" spans="2:2" ht="18" x14ac:dyDescent="0.2">
      <c r="B12" s="628" t="s">
        <v>4</v>
      </c>
    </row>
    <row r="13" spans="2:2" ht="18" x14ac:dyDescent="0.2">
      <c r="B13" s="628" t="s">
        <v>5</v>
      </c>
    </row>
    <row r="14" spans="2:2" ht="18" x14ac:dyDescent="0.2">
      <c r="B14" s="628" t="s">
        <v>6</v>
      </c>
    </row>
    <row r="15" spans="2:2" ht="18" x14ac:dyDescent="0.2">
      <c r="B15" s="628" t="s">
        <v>7</v>
      </c>
    </row>
    <row r="16" spans="2:2" ht="18" x14ac:dyDescent="0.2">
      <c r="B16" s="628" t="s">
        <v>8</v>
      </c>
    </row>
    <row r="17" spans="2:2" ht="18" x14ac:dyDescent="0.2">
      <c r="B17" s="628" t="s">
        <v>9</v>
      </c>
    </row>
    <row r="18" spans="2:2" ht="18" x14ac:dyDescent="0.2">
      <c r="B18" s="628" t="s">
        <v>10</v>
      </c>
    </row>
    <row r="19" spans="2:2" ht="18" x14ac:dyDescent="0.2">
      <c r="B19" s="628" t="s">
        <v>11</v>
      </c>
    </row>
    <row r="20" spans="2:2" ht="18" x14ac:dyDescent="0.2">
      <c r="B20" s="628" t="s">
        <v>12</v>
      </c>
    </row>
    <row r="21" spans="2:2" ht="18" x14ac:dyDescent="0.2">
      <c r="B21" s="628" t="s">
        <v>13</v>
      </c>
    </row>
    <row r="22" spans="2:2" ht="18" x14ac:dyDescent="0.2">
      <c r="B22" s="628" t="s">
        <v>14</v>
      </c>
    </row>
    <row r="23" spans="2:2" ht="18" x14ac:dyDescent="0.2">
      <c r="B23" s="628" t="s">
        <v>15</v>
      </c>
    </row>
    <row r="24" spans="2:2" ht="18" x14ac:dyDescent="0.2">
      <c r="B24" s="628" t="s">
        <v>16</v>
      </c>
    </row>
    <row r="25" spans="2:2" ht="18" x14ac:dyDescent="0.2">
      <c r="B25" s="628" t="s">
        <v>17</v>
      </c>
    </row>
  </sheetData>
  <sheetProtection algorithmName="SHA-512" hashValue="VstNrzD1YU3N27PXYccc9hI1Ni0LQMo0L6DF8X6zkKshGBRi00yXbT59scKzrDgMhwwnZ7SWXwSCzO//qjAXKw==" saltValue="wNpBoRoCQDxC+wLsxZtM6w==" spinCount="100000" sheet="1" objects="1" scenarios="1"/>
  <hyperlinks>
    <hyperlink ref="B9" location="'GRI Content'!A1" display="Содержание GRI " xr:uid="{61EE9580-C0FC-6F4A-9D12-D01652932F9F}"/>
    <hyperlink ref="B10" location="'SASB Content'!A1" display="Содержание SASB" xr:uid="{AFA91AC4-458E-3A4F-9C6A-DBE006E15617}"/>
    <hyperlink ref="B11" location="Figures!A1" display="Графики" xr:uid="{70D2EBA6-2311-9340-8769-D451F5A20D8E}"/>
    <hyperlink ref="B12" location="Emissions!A1" display="Выбросы" xr:uid="{C5DB399A-DDB1-0940-9A49-FA8658A7339D}"/>
    <hyperlink ref="B13" location="'Water resources'!A1" display="Водные ресурсы" xr:uid="{09F823BC-E6F9-6F41-A585-922328AAD9BC}"/>
    <hyperlink ref="B14" location="Energy!A1" display="Энергопотребление" xr:uid="{4609B01D-B620-964F-9244-F41C5F6B367E}"/>
    <hyperlink ref="B15" location="Waste!A1" display="Отходы" xr:uid="{EC8A067F-0C5C-8D42-A896-50FF4797DF23}"/>
    <hyperlink ref="B16" location="Expenditure!A1" display="Расходы на охрану окружающей среды" xr:uid="{3F3F2DD6-F791-D542-AF36-E3ED695AAC72}"/>
    <hyperlink ref="B17" location="Employees!A1" display="Работники" xr:uid="{DD2B8C46-9A40-C644-91A4-84CB1BBC04CD}"/>
    <hyperlink ref="B18" location="'Diversity&amp;Inclusion'!A1" display="Разнообразие и инклюзивность" xr:uid="{0BFDFBBF-1602-984A-B434-2EF06416C804}"/>
    <hyperlink ref="B19" location="Training!A1" display="Обучение" xr:uid="{E7B33D7C-0590-834D-BA18-99C60DE2F1F6}"/>
    <hyperlink ref="B20" location="HSE!A1" display="Охрана труда и промышленная безопасность" xr:uid="{B0CE6D60-B021-9E49-B42B-46DE86ECEB8C}"/>
    <hyperlink ref="B21" location="'Corporate Governance'!A1" display="Корпоративное управление" xr:uid="{D7814514-E96F-334B-A13B-7620D90FC2DE}"/>
    <hyperlink ref="B22" location="Financial!A1" display="Финансы " xr:uid="{E4D192AD-5D15-D94E-93A6-B19770682B58}"/>
    <hyperlink ref="B23" location="Procurement!A1" display="Закупки" xr:uid="{1CCDEDDC-79CB-C64B-82C9-24CB954C8774}"/>
    <hyperlink ref="B24" location="Compliance!A1" display="Комплаенс" xr:uid="{54B54461-9D02-BB47-8654-4FF1CF5C64AA}"/>
    <hyperlink ref="B25" location="'Operational Indicators'!A1" display="Производственные показатели" xr:uid="{7E44E72B-DD00-E14B-830A-6A3F0042A775}"/>
    <hyperlink ref="B8" display="Содержание" xr:uid="{2404626B-615D-234F-A3E5-383571D02C00}"/>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A718C-BDC7-B643-8ED0-7721B44F5D4F}">
  <dimension ref="A1:H20"/>
  <sheetViews>
    <sheetView showGridLines="0" workbookViewId="0">
      <selection activeCell="E10" sqref="E10"/>
    </sheetView>
  </sheetViews>
  <sheetFormatPr baseColWidth="10" defaultColWidth="8.83203125" defaultRowHeight="16" x14ac:dyDescent="0.2"/>
  <cols>
    <col min="1" max="1" width="6" customWidth="1"/>
    <col min="2" max="2" width="75.5" customWidth="1"/>
    <col min="3" max="8" width="25.5" style="217" customWidth="1"/>
  </cols>
  <sheetData>
    <row r="1" spans="1:8" s="12" customFormat="1" ht="105" customHeight="1" x14ac:dyDescent="0.2">
      <c r="A1" s="12">
        <v>1</v>
      </c>
      <c r="B1" s="12">
        <v>2</v>
      </c>
      <c r="C1" s="12">
        <v>3</v>
      </c>
      <c r="D1" s="12">
        <v>4</v>
      </c>
      <c r="E1" s="12">
        <v>4</v>
      </c>
      <c r="F1" s="12">
        <v>5</v>
      </c>
      <c r="G1" s="12">
        <v>6</v>
      </c>
      <c r="H1" s="12">
        <v>7</v>
      </c>
    </row>
    <row r="2" spans="1:8" ht="19" x14ac:dyDescent="0.25">
      <c r="A2" s="2" t="s">
        <v>493</v>
      </c>
      <c r="B2" s="257" t="str" cm="1">
        <f t="array" ref="B2">_xlfn.IFS([1]Content_!$D$7=1,VLOOKUP([1]Expenditure!$A2,[1]Translation!$A:$S,[1]Expenditure!B$1,FALSE),[1]Content_!$D$7=2,VLOOKUP([1]Expenditure!$A2,[1]Translation!$A:$S,[1]Expenditure!B$1+6,FALSE),[1]Content_!$D$7=3,VLOOKUP([1]Expenditure!$A2,[1]Translation!$A:$S,[1]Expenditure!B$1+12,FALSE))</f>
        <v>Расходы, связанные с охраной окружающей среды</v>
      </c>
      <c r="C2" s="93"/>
      <c r="D2" s="258"/>
      <c r="E2" s="258"/>
      <c r="F2" s="258"/>
      <c r="G2" s="258"/>
      <c r="H2" s="258"/>
    </row>
    <row r="3" spans="1:8" x14ac:dyDescent="0.2">
      <c r="A3" s="2" t="s">
        <v>494</v>
      </c>
      <c r="B3" s="102"/>
      <c r="C3" s="103"/>
      <c r="D3" s="258"/>
      <c r="E3" s="258"/>
      <c r="F3" s="258"/>
      <c r="G3" s="258"/>
      <c r="H3" s="258"/>
    </row>
    <row r="4" spans="1:8" ht="17" x14ac:dyDescent="0.2">
      <c r="A4" s="2" t="s">
        <v>495</v>
      </c>
      <c r="B4" s="259"/>
      <c r="C4" s="260" t="str" cm="1">
        <f t="array" ref="C4">_xlfn.IFS([1]Content_!$D$7=1,VLOOKUP([1]Expenditure!$A4,[1]Translation!$A:$S,[1]Expenditure!C$1,FALSE),[1]Content_!$D$7=2,VLOOKUP([1]Expenditure!$A4,[1]Translation!$A:$S,[1]Expenditure!C$1+6,FALSE),[1]Content_!$D$7=3,VLOOKUP([1]Expenditure!$A4,[1]Translation!$A:$S,[1]Expenditure!C$1+12,FALSE))</f>
        <v>Единица измерения</v>
      </c>
      <c r="D4" s="261">
        <v>2020</v>
      </c>
      <c r="E4" s="122">
        <v>2021</v>
      </c>
      <c r="F4" s="122">
        <v>2022</v>
      </c>
      <c r="G4" s="122">
        <v>2023</v>
      </c>
      <c r="H4" s="122">
        <v>2024</v>
      </c>
    </row>
    <row r="5" spans="1:8" ht="17" x14ac:dyDescent="0.2">
      <c r="A5" s="2" t="s">
        <v>496</v>
      </c>
      <c r="B5" s="262" t="str" cm="1">
        <f t="array" ref="B5">_xlfn.IFS([1]Content_!$D$7=1,VLOOKUP([1]Expenditure!$A5,[1]Translation!$A:$S,[1]Expenditure!B$1,FALSE),[1]Content_!$D$7=2,VLOOKUP([1]Expenditure!$A5,[1]Translation!$A:$S,[1]Expenditure!B$1+6,FALSE),[1]Content_!$D$7=3,VLOOKUP([1]Expenditure!$A5,[1]Translation!$A:$S,[1]Expenditure!B$1+12,FALSE))</f>
        <v>Расходы на охрану окружающей среды без учета платежей за эмиссии</v>
      </c>
      <c r="C5" s="263" t="str" cm="1">
        <f t="array" ref="C5">_xlfn.IFS([1]Content_!$D$7=1,VLOOKUP([1]Expenditure!$A5,[1]Translation!$A:$S,[1]Expenditure!C$1,FALSE),[1]Content_!$D$7=2,VLOOKUP([1]Expenditure!$A5,[1]Translation!$A:$S,[1]Expenditure!C$1+6,FALSE),[1]Content_!$D$7=3,VLOOKUP([1]Expenditure!$A5,[1]Translation!$A:$S,[1]Expenditure!C$1+12,FALSE))</f>
        <v>млн тенге</v>
      </c>
      <c r="D5" s="264">
        <v>30620</v>
      </c>
      <c r="E5" s="275">
        <v>41592</v>
      </c>
      <c r="F5" s="275">
        <v>42537</v>
      </c>
      <c r="G5" s="275">
        <v>60862</v>
      </c>
      <c r="H5" s="526">
        <v>50412</v>
      </c>
    </row>
    <row r="6" spans="1:8" ht="17" x14ac:dyDescent="0.2">
      <c r="A6" s="2" t="s">
        <v>497</v>
      </c>
      <c r="B6" s="63" t="str" cm="1">
        <f t="array" ref="B6">_xlfn.IFS([1]Content_!$D$7=1,VLOOKUP([1]Expenditure!$A6,[1]Translation!$A:$S,[1]Expenditure!B$1,FALSE),[1]Content_!$D$7=2,VLOOKUP([1]Expenditure!$A6,[1]Translation!$A:$S,[1]Expenditure!B$1+6,FALSE),[1]Content_!$D$7=3,VLOOKUP([1]Expenditure!$A6,[1]Translation!$A:$S,[1]Expenditure!B$1+12,FALSE))</f>
        <v>по типу мероприятий</v>
      </c>
      <c r="C6" s="266"/>
      <c r="D6" s="267"/>
      <c r="E6" s="211"/>
      <c r="F6" s="211"/>
      <c r="G6" s="211"/>
      <c r="H6" s="211"/>
    </row>
    <row r="7" spans="1:8" ht="17" x14ac:dyDescent="0.2">
      <c r="A7" s="2" t="s">
        <v>498</v>
      </c>
      <c r="B7" s="223" t="str" cm="1">
        <f t="array" ref="B7">_xlfn.IFS([1]Content_!$D$7=1,VLOOKUP([1]Expenditure!$A7,[1]Translation!$A:$S,[1]Expenditure!B$1,FALSE),[1]Content_!$D$7=2,VLOOKUP([1]Expenditure!$A7,[1]Translation!$A:$S,[1]Expenditure!B$1+6,FALSE),[1]Content_!$D$7=3,VLOOKUP([1]Expenditure!$A7,[1]Translation!$A:$S,[1]Expenditure!B$1+12,FALSE))</f>
        <v>Внедрение технологий, в т.ч.</v>
      </c>
      <c r="C7" s="165" t="str" cm="1">
        <f t="array" ref="C7">_xlfn.IFS([1]Content_!$D$7=1,VLOOKUP([1]Expenditure!$A7,[1]Translation!$A:$S,[1]Expenditure!C$1,FALSE),[1]Content_!$D$7=2,VLOOKUP([1]Expenditure!$A7,[1]Translation!$A:$S,[1]Expenditure!C$1+6,FALSE),[1]Content_!$D$7=3,VLOOKUP([1]Expenditure!$A7,[1]Translation!$A:$S,[1]Expenditure!C$1+12,FALSE))</f>
        <v>млн тенге</v>
      </c>
      <c r="D7" s="268">
        <v>1235</v>
      </c>
      <c r="E7" s="274">
        <v>4580</v>
      </c>
      <c r="F7" s="274">
        <v>1151</v>
      </c>
      <c r="G7" s="274">
        <v>7904</v>
      </c>
      <c r="H7" s="523">
        <v>4620</v>
      </c>
    </row>
    <row r="8" spans="1:8" ht="17" x14ac:dyDescent="0.2">
      <c r="A8" s="2" t="s">
        <v>499</v>
      </c>
      <c r="B8" s="269" t="str" cm="1">
        <f t="array" ref="B8">_xlfn.IFS([1]Content_!$D$7=1,VLOOKUP([1]Expenditure!$A8,[1]Translation!$A:$S,[1]Expenditure!B$1,FALSE),[1]Content_!$D$7=2,VLOOKUP([1]Expenditure!$A8,[1]Translation!$A:$S,[1]Expenditure!B$1+6,FALSE),[1]Content_!$D$7=3,VLOOKUP([1]Expenditure!$A8,[1]Translation!$A:$S,[1]Expenditure!B$1+12,FALSE))</f>
        <v xml:space="preserve"> НДТ</v>
      </c>
      <c r="C8" s="165" t="str" cm="1">
        <f t="array" ref="C8">_xlfn.IFS([1]Content_!$D$7=1,VLOOKUP([1]Expenditure!$A8,[1]Translation!$A:$S,[1]Expenditure!C$1,FALSE),[1]Content_!$D$7=2,VLOOKUP([1]Expenditure!$A8,[1]Translation!$A:$S,[1]Expenditure!C$1+6,FALSE),[1]Content_!$D$7=3,VLOOKUP([1]Expenditure!$A8,[1]Translation!$A:$S,[1]Expenditure!C$1+12,FALSE))</f>
        <v>млн тенге</v>
      </c>
      <c r="D8" s="79">
        <v>0</v>
      </c>
      <c r="E8" s="273">
        <v>0</v>
      </c>
      <c r="F8" s="273">
        <v>9</v>
      </c>
      <c r="G8" s="273">
        <v>0</v>
      </c>
      <c r="H8" s="521" t="s">
        <v>270</v>
      </c>
    </row>
    <row r="9" spans="1:8" ht="17" x14ac:dyDescent="0.2">
      <c r="A9" s="2" t="s">
        <v>500</v>
      </c>
      <c r="B9" s="269" t="str" cm="1">
        <f t="array" ref="B9">_xlfn.IFS([1]Content_!$D$7=1,VLOOKUP([1]Expenditure!$A9,[1]Translation!$A:$S,[1]Expenditure!B$1,FALSE),[1]Content_!$D$7=2,VLOOKUP([1]Expenditure!$A9,[1]Translation!$A:$S,[1]Expenditure!B$1+6,FALSE),[1]Content_!$D$7=3,VLOOKUP([1]Expenditure!$A9,[1]Translation!$A:$S,[1]Expenditure!B$1+12,FALSE))</f>
        <v>Автоматические системы мониторинга</v>
      </c>
      <c r="C9" s="165" t="str" cm="1">
        <f t="array" ref="C9">_xlfn.IFS([1]Content_!$D$7=1,VLOOKUP([1]Expenditure!$A9,[1]Translation!$A:$S,[1]Expenditure!C$1,FALSE),[1]Content_!$D$7=2,VLOOKUP([1]Expenditure!$A9,[1]Translation!$A:$S,[1]Expenditure!C$1+6,FALSE),[1]Content_!$D$7=3,VLOOKUP([1]Expenditure!$A9,[1]Translation!$A:$S,[1]Expenditure!C$1+12,FALSE))</f>
        <v>млн тенге</v>
      </c>
      <c r="D9" s="79">
        <v>0</v>
      </c>
      <c r="E9" s="273">
        <v>0</v>
      </c>
      <c r="F9" s="274">
        <v>1093</v>
      </c>
      <c r="G9" s="274">
        <v>1811</v>
      </c>
      <c r="H9" s="523">
        <v>2219</v>
      </c>
    </row>
    <row r="10" spans="1:8" ht="17" x14ac:dyDescent="0.2">
      <c r="A10" s="2" t="s">
        <v>501</v>
      </c>
      <c r="B10" s="223" t="str" cm="1">
        <f t="array" ref="B10">_xlfn.IFS([1]Content_!$D$7=1,VLOOKUP([1]Expenditure!$A10,[1]Translation!$A:$S,[1]Expenditure!B$1,FALSE),[1]Content_!$D$7=2,VLOOKUP([1]Expenditure!$A10,[1]Translation!$A:$S,[1]Expenditure!B$1+6,FALSE),[1]Content_!$D$7=3,VLOOKUP([1]Expenditure!$A10,[1]Translation!$A:$S,[1]Expenditure!B$1+12,FALSE))</f>
        <v>Лесоклиматические проекты</v>
      </c>
      <c r="C10" s="165" t="str" cm="1">
        <f t="array" ref="C10">_xlfn.IFS([1]Content_!$D$7=1,VLOOKUP([1]Expenditure!$A10,[1]Translation!$A:$S,[1]Expenditure!C$1,FALSE),[1]Content_!$D$7=2,VLOOKUP([1]Expenditure!$A10,[1]Translation!$A:$S,[1]Expenditure!C$1+6,FALSE),[1]Content_!$D$7=3,VLOOKUP([1]Expenditure!$A10,[1]Translation!$A:$S,[1]Expenditure!C$1+12,FALSE))</f>
        <v>млн тенге</v>
      </c>
      <c r="D10" s="79">
        <v>0</v>
      </c>
      <c r="E10" s="273">
        <v>0</v>
      </c>
      <c r="F10" s="273">
        <v>0</v>
      </c>
      <c r="G10" s="273">
        <v>852</v>
      </c>
      <c r="H10" s="521">
        <v>28</v>
      </c>
    </row>
    <row r="11" spans="1:8" ht="17" x14ac:dyDescent="0.2">
      <c r="A11" s="2" t="s">
        <v>502</v>
      </c>
      <c r="B11" s="223" t="str" cm="1">
        <f t="array" ref="B11">_xlfn.IFS([1]Content_!$D$7=1,VLOOKUP([1]Expenditure!$A11,[1]Translation!$A:$S,[1]Expenditure!B$1,FALSE),[1]Content_!$D$7=2,VLOOKUP([1]Expenditure!$A11,[1]Translation!$A:$S,[1]Expenditure!B$1+6,FALSE),[1]Content_!$D$7=3,VLOOKUP([1]Expenditure!$A11,[1]Translation!$A:$S,[1]Expenditure!B$1+12,FALSE))</f>
        <v>Энергоэффективность</v>
      </c>
      <c r="C11" s="165" t="str" cm="1">
        <f t="array" ref="C11">_xlfn.IFS([1]Content_!$D$7=1,VLOOKUP([1]Expenditure!$A11,[1]Translation!$A:$S,[1]Expenditure!C$1,FALSE),[1]Content_!$D$7=2,VLOOKUP([1]Expenditure!$A11,[1]Translation!$A:$S,[1]Expenditure!C$1+6,FALSE),[1]Content_!$D$7=3,VLOOKUP([1]Expenditure!$A11,[1]Translation!$A:$S,[1]Expenditure!C$1+12,FALSE))</f>
        <v>млн тенге</v>
      </c>
      <c r="D11" s="268">
        <v>1085</v>
      </c>
      <c r="E11" s="273">
        <v>184</v>
      </c>
      <c r="F11" s="273">
        <v>921</v>
      </c>
      <c r="G11" s="274">
        <v>4230</v>
      </c>
      <c r="H11" s="523">
        <v>3216</v>
      </c>
    </row>
    <row r="12" spans="1:8" ht="17" x14ac:dyDescent="0.2">
      <c r="A12" s="2" t="s">
        <v>503</v>
      </c>
      <c r="B12" s="223" t="str" cm="1">
        <f t="array" ref="B12">_xlfn.IFS([1]Content_!$D$7=1,VLOOKUP([1]Expenditure!$A12,[1]Translation!$A:$S,[1]Expenditure!B$1,FALSE),[1]Content_!$D$7=2,VLOOKUP([1]Expenditure!$A12,[1]Translation!$A:$S,[1]Expenditure!B$1+6,FALSE),[1]Content_!$D$7=3,VLOOKUP([1]Expenditure!$A12,[1]Translation!$A:$S,[1]Expenditure!B$1+12,FALSE))</f>
        <v xml:space="preserve">Исследования и разработки </v>
      </c>
      <c r="C12" s="165" t="str" cm="1">
        <f t="array" ref="C12">_xlfn.IFS([1]Content_!$D$7=1,VLOOKUP([1]Expenditure!$A12,[1]Translation!$A:$S,[1]Expenditure!C$1,FALSE),[1]Content_!$D$7=2,VLOOKUP([1]Expenditure!$A12,[1]Translation!$A:$S,[1]Expenditure!C$1+6,FALSE),[1]Content_!$D$7=3,VLOOKUP([1]Expenditure!$A12,[1]Translation!$A:$S,[1]Expenditure!C$1+12,FALSE))</f>
        <v>млн тенге</v>
      </c>
      <c r="D12" s="268">
        <v>1153</v>
      </c>
      <c r="E12" s="273">
        <v>728</v>
      </c>
      <c r="F12" s="273">
        <v>891</v>
      </c>
      <c r="G12" s="273">
        <v>890</v>
      </c>
      <c r="H12" s="523">
        <v>2109</v>
      </c>
    </row>
    <row r="13" spans="1:8" ht="17" x14ac:dyDescent="0.2">
      <c r="A13" s="2" t="s">
        <v>504</v>
      </c>
      <c r="B13" s="223" t="str" cm="1">
        <f t="array" ref="B13">_xlfn.IFS([1]Content_!$D$7=1,VLOOKUP([1]Expenditure!$A13,[1]Translation!$A:$S,[1]Expenditure!B$1,FALSE),[1]Content_!$D$7=2,VLOOKUP([1]Expenditure!$A13,[1]Translation!$A:$S,[1]Expenditure!B$1+6,FALSE),[1]Content_!$D$7=3,VLOOKUP([1]Expenditure!$A13,[1]Translation!$A:$S,[1]Expenditure!B$1+12,FALSE))</f>
        <v>Прочие</v>
      </c>
      <c r="C13" s="165" t="str" cm="1">
        <f t="array" ref="C13">_xlfn.IFS([1]Content_!$D$7=1,VLOOKUP([1]Expenditure!$A13,[1]Translation!$A:$S,[1]Expenditure!C$1,FALSE),[1]Content_!$D$7=2,VLOOKUP([1]Expenditure!$A13,[1]Translation!$A:$S,[1]Expenditure!C$1+6,FALSE),[1]Content_!$D$7=3,VLOOKUP([1]Expenditure!$A13,[1]Translation!$A:$S,[1]Expenditure!C$1+12,FALSE))</f>
        <v>млн тенге</v>
      </c>
      <c r="D13" s="268">
        <v>27148</v>
      </c>
      <c r="E13" s="276">
        <v>36100</v>
      </c>
      <c r="F13" s="276">
        <v>39575</v>
      </c>
      <c r="G13" s="276">
        <v>46977</v>
      </c>
      <c r="H13" s="514">
        <v>40438</v>
      </c>
    </row>
    <row r="14" spans="1:8" ht="17" x14ac:dyDescent="0.2">
      <c r="A14" s="2" t="s">
        <v>505</v>
      </c>
      <c r="B14" s="262" t="str" cm="1">
        <f t="array" ref="B14">_xlfn.IFS([1]Content_!$D$7=1,VLOOKUP([1]Expenditure!$A14,[1]Translation!$A:$S,[1]Expenditure!B$1,FALSE),[1]Content_!$D$7=2,VLOOKUP([1]Expenditure!$A14,[1]Translation!$A:$S,[1]Expenditure!B$1+6,FALSE),[1]Content_!$D$7=3,VLOOKUP([1]Expenditure!$A14,[1]Translation!$A:$S,[1]Expenditure!B$1+12,FALSE))</f>
        <v>Платежи за эмиссии, в т.ч.</v>
      </c>
      <c r="C14" s="270" t="str" cm="1">
        <f t="array" ref="C14">_xlfn.IFS([1]Content_!$D$7=1,VLOOKUP([1]Expenditure!$A14,[1]Translation!$A:$S,[1]Expenditure!C$1,FALSE),[1]Content_!$D$7=2,VLOOKUP([1]Expenditure!$A14,[1]Translation!$A:$S,[1]Expenditure!C$1+6,FALSE),[1]Content_!$D$7=3,VLOOKUP([1]Expenditure!$A14,[1]Translation!$A:$S,[1]Expenditure!C$1+12,FALSE))</f>
        <v>млн тенге</v>
      </c>
      <c r="D14" s="265">
        <v>10957</v>
      </c>
      <c r="E14" s="277">
        <v>13717</v>
      </c>
      <c r="F14" s="277">
        <v>13747</v>
      </c>
      <c r="G14" s="277">
        <v>14957</v>
      </c>
      <c r="H14" s="527">
        <v>15964</v>
      </c>
    </row>
    <row r="15" spans="1:8" ht="17" x14ac:dyDescent="0.2">
      <c r="A15" s="2" t="s">
        <v>506</v>
      </c>
      <c r="B15" s="223" t="str" cm="1">
        <f t="array" ref="B15">_xlfn.IFS([1]Content_!$D$7=1,VLOOKUP([1]Expenditure!$A15,[1]Translation!$A:$S,[1]Expenditure!B$1,FALSE),[1]Content_!$D$7=2,VLOOKUP([1]Expenditure!$A15,[1]Translation!$A:$S,[1]Expenditure!B$1+6,FALSE),[1]Content_!$D$7=3,VLOOKUP([1]Expenditure!$A15,[1]Translation!$A:$S,[1]Expenditure!B$1+12,FALSE))</f>
        <v>Сумма нормативных платежей за эмиссии (налог)</v>
      </c>
      <c r="C15" s="165" t="str" cm="1">
        <f t="array" ref="C15">_xlfn.IFS([1]Content_!$D$7=1,VLOOKUP([1]Expenditure!$A15,[1]Translation!$A:$S,[1]Expenditure!C$1,FALSE),[1]Content_!$D$7=2,VLOOKUP([1]Expenditure!$A15,[1]Translation!$A:$S,[1]Expenditure!C$1+6,FALSE),[1]Content_!$D$7=3,VLOOKUP([1]Expenditure!$A15,[1]Translation!$A:$S,[1]Expenditure!C$1+12,FALSE))</f>
        <v>млн тенге</v>
      </c>
      <c r="D15" s="268">
        <v>10887</v>
      </c>
      <c r="E15" s="274">
        <v>13697</v>
      </c>
      <c r="F15" s="274">
        <v>13739</v>
      </c>
      <c r="G15" s="274">
        <v>14620</v>
      </c>
      <c r="H15" s="523">
        <v>15963</v>
      </c>
    </row>
    <row r="16" spans="1:8" ht="17" x14ac:dyDescent="0.2">
      <c r="A16" s="2" t="s">
        <v>507</v>
      </c>
      <c r="B16" s="223" t="str" cm="1">
        <f t="array" ref="B16">_xlfn.IFS([1]Content_!$D$7=1,VLOOKUP([1]Expenditure!$A16,[1]Translation!$A:$S,[1]Expenditure!B$1,FALSE),[1]Content_!$D$7=2,VLOOKUP([1]Expenditure!$A16,[1]Translation!$A:$S,[1]Expenditure!B$1+6,FALSE),[1]Content_!$D$7=3,VLOOKUP([1]Expenditure!$A16,[1]Translation!$A:$S,[1]Expenditure!B$1+12,FALSE))</f>
        <v>Сумма платежей за сверхнормативные эмиссии</v>
      </c>
      <c r="C16" s="165" t="str" cm="1">
        <f t="array" ref="C16">_xlfn.IFS([1]Content_!$D$7=1,VLOOKUP([1]Expenditure!$A16,[1]Translation!$A:$S,[1]Expenditure!C$1,FALSE),[1]Content_!$D$7=2,VLOOKUP([1]Expenditure!$A16,[1]Translation!$A:$S,[1]Expenditure!C$1+6,FALSE),[1]Content_!$D$7=3,VLOOKUP([1]Expenditure!$A16,[1]Translation!$A:$S,[1]Expenditure!C$1+12,FALSE))</f>
        <v>млн тенге</v>
      </c>
      <c r="D16" s="79">
        <v>70</v>
      </c>
      <c r="E16" s="278">
        <v>20</v>
      </c>
      <c r="F16" s="278">
        <v>8</v>
      </c>
      <c r="G16" s="278">
        <v>336</v>
      </c>
      <c r="H16" s="522">
        <v>1</v>
      </c>
    </row>
    <row r="17" spans="1:8" ht="16" customHeight="1" x14ac:dyDescent="0.2">
      <c r="A17" s="2" t="s">
        <v>508</v>
      </c>
      <c r="B17" s="262" t="str" cm="1">
        <f t="array" ref="B17">_xlfn.IFS([1]Content_!$D$7=1,VLOOKUP([1]Expenditure!$A17,[1]Translation!$A:$S,[1]Expenditure!B$1,FALSE),[1]Content_!$D$7=2,VLOOKUP([1]Expenditure!$A17,[1]Translation!$A:$S,[1]Expenditure!B$1+6,FALSE),[1]Content_!$D$7=3,VLOOKUP([1]Expenditure!$A17,[1]Translation!$A:$S,[1]Expenditure!B$1+12,FALSE))</f>
        <v>Сумма оплаченных штрафов за нарушение природоохранного законодательства</v>
      </c>
      <c r="C17" s="262"/>
      <c r="D17" s="262"/>
      <c r="E17" s="279"/>
      <c r="F17" s="279"/>
      <c r="G17" s="279"/>
      <c r="H17" s="211"/>
    </row>
    <row r="18" spans="1:8" x14ac:dyDescent="0.2">
      <c r="A18" s="2" t="s">
        <v>509</v>
      </c>
      <c r="B18" s="271" t="str" cm="1">
        <f t="array" ref="B18">_xlfn.IFS([1]Content_!$D$7=1,VLOOKUP([1]Expenditure!$A18,[1]Translation!$A:$S,[1]Expenditure!B$1,FALSE),[1]Content_!$D$7=2,VLOOKUP([1]Expenditure!$A18,[1]Translation!$A:$S,[1]Expenditure!B$1+6,FALSE),[1]Content_!$D$7=3,VLOOKUP([1]Expenditure!$A18,[1]Translation!$A:$S,[1]Expenditure!B$1+12,FALSE))</f>
        <v>Предъявлено</v>
      </c>
      <c r="C18" s="170" t="str" cm="1">
        <f t="array" ref="C18">_xlfn.IFS([1]Content_!$D$7=1,VLOOKUP([1]Expenditure!$A18,[1]Translation!$A:$S,[1]Expenditure!C$1,FALSE),[1]Content_!$D$7=2,VLOOKUP([1]Expenditure!$A18,[1]Translation!$A:$S,[1]Expenditure!C$1+6,FALSE),[1]Content_!$D$7=3,VLOOKUP([1]Expenditure!$A18,[1]Translation!$A:$S,[1]Expenditure!C$1+12,FALSE))</f>
        <v>млн тенге</v>
      </c>
      <c r="D18" s="79">
        <v>269</v>
      </c>
      <c r="E18" s="273">
        <v>752</v>
      </c>
      <c r="F18" s="274">
        <v>1832</v>
      </c>
      <c r="G18" s="274">
        <v>7859</v>
      </c>
      <c r="H18" s="523">
        <v>34103</v>
      </c>
    </row>
    <row r="19" spans="1:8" x14ac:dyDescent="0.2">
      <c r="A19" s="2" t="s">
        <v>510</v>
      </c>
      <c r="B19" s="271" t="str" cm="1">
        <f t="array" ref="B19">_xlfn.IFS([1]Content_!$D$7=1,VLOOKUP([1]Expenditure!$A19,[1]Translation!$A:$S,[1]Expenditure!B$1,FALSE),[1]Content_!$D$7=2,VLOOKUP([1]Expenditure!$A19,[1]Translation!$A:$S,[1]Expenditure!B$1+6,FALSE),[1]Content_!$D$7=3,VLOOKUP([1]Expenditure!$A19,[1]Translation!$A:$S,[1]Expenditure!B$1+12,FALSE))</f>
        <v>Оплачено</v>
      </c>
      <c r="C19" s="170" t="str" cm="1">
        <f t="array" ref="C19">_xlfn.IFS([1]Content_!$D$7=1,VLOOKUP([1]Expenditure!$A19,[1]Translation!$A:$S,[1]Expenditure!C$1,FALSE),[1]Content_!$D$7=2,VLOOKUP([1]Expenditure!$A19,[1]Translation!$A:$S,[1]Expenditure!C$1+6,FALSE),[1]Content_!$D$7=3,VLOOKUP([1]Expenditure!$A19,[1]Translation!$A:$S,[1]Expenditure!C$1+12,FALSE))</f>
        <v>млн тенге</v>
      </c>
      <c r="D19" s="79">
        <v>335</v>
      </c>
      <c r="E19" s="273">
        <v>627</v>
      </c>
      <c r="F19" s="274">
        <v>1937</v>
      </c>
      <c r="G19" s="274">
        <v>7883</v>
      </c>
      <c r="H19" s="521" t="s">
        <v>512</v>
      </c>
    </row>
    <row r="20" spans="1:8" x14ac:dyDescent="0.2">
      <c r="A20" s="2" t="s">
        <v>511</v>
      </c>
      <c r="B20" s="272" t="str" cm="1">
        <f t="array" ref="B20">_xlfn.IFS([1]Content_!$D$7=1,VLOOKUP([1]Expenditure!$A20,[1]Translation!$A:$S,[1]Expenditure!B$1,FALSE),[1]Content_!$D$7=2,VLOOKUP([1]Expenditure!$A20,[1]Translation!$A:$S,[1]Expenditure!B$1+6,FALSE),[1]Content_!$D$7=3,VLOOKUP([1]Expenditure!$A20,[1]Translation!$A:$S,[1]Expenditure!B$1+12,FALSE))</f>
        <v>Случаи нефинансовых санкций</v>
      </c>
      <c r="C20" s="203" t="str" cm="1">
        <f t="array" ref="C20">_xlfn.IFS([1]Content_!$D$7=1,VLOOKUP([1]Expenditure!$A20,[1]Translation!$A:$S,[1]Expenditure!C$1,FALSE),[1]Content_!$D$7=2,VLOOKUP([1]Expenditure!$A20,[1]Translation!$A:$S,[1]Expenditure!C$1+6,FALSE),[1]Content_!$D$7=3,VLOOKUP([1]Expenditure!$A20,[1]Translation!$A:$S,[1]Expenditure!C$1+12,FALSE))</f>
        <v>кол-во</v>
      </c>
      <c r="D20" s="88">
        <v>0</v>
      </c>
      <c r="E20" s="278">
        <v>0</v>
      </c>
      <c r="F20" s="278">
        <v>2</v>
      </c>
      <c r="G20" s="278">
        <v>1</v>
      </c>
      <c r="H20" s="522" t="s">
        <v>270</v>
      </c>
    </row>
  </sheetData>
  <sheetProtection algorithmName="SHA-512" hashValue="Hrzb7HaOipkORqzhWN6cTe66722jy7AxEntTb4fEECncmva3KKnioTcToskZ+yXmIbZWTtoQGg6K/Qzo9wVDyg==" saltValue="cuWcCnJsZREczDSvw3NGbg==" spinCount="100000" sheet="1" objects="1" scenarios="1"/>
  <hyperlinks>
    <hyperlink ref="B2" display="Content!A1" xr:uid="{65ED0D39-272D-D74E-B164-7FA8B7A3B6DF}"/>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8472D-25BD-B546-A948-CBAC45BC41A4}">
  <sheetPr>
    <tabColor rgb="FF002060"/>
  </sheetPr>
  <dimension ref="A1"/>
  <sheetViews>
    <sheetView workbookViewId="0"/>
  </sheetViews>
  <sheetFormatPr baseColWidth="10" defaultRowHeight="16" x14ac:dyDescent="0.2"/>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47B04-D169-EC40-B9AD-FBFFEF1BE160}">
  <dimension ref="A1:H238"/>
  <sheetViews>
    <sheetView showGridLines="0" topLeftCell="A126" workbookViewId="0">
      <selection activeCell="F144" sqref="F144"/>
    </sheetView>
  </sheetViews>
  <sheetFormatPr baseColWidth="10" defaultColWidth="8.6640625" defaultRowHeight="16" x14ac:dyDescent="0.2"/>
  <cols>
    <col min="1" max="1" width="4.5" style="280" customWidth="1"/>
    <col min="2" max="2" width="75.5" style="101" customWidth="1"/>
    <col min="3" max="4" width="28.5" style="170" customWidth="1"/>
    <col min="5" max="8" width="25.5" style="170" customWidth="1"/>
    <col min="9" max="9" width="8.6640625" style="102"/>
    <col min="10" max="10" width="8.6640625" style="102" bestFit="1"/>
    <col min="11" max="16384" width="8.6640625" style="102"/>
  </cols>
  <sheetData>
    <row r="1" spans="1:8" s="280" customFormat="1" x14ac:dyDescent="0.2">
      <c r="A1" s="280">
        <v>1</v>
      </c>
      <c r="B1" s="281">
        <v>2</v>
      </c>
      <c r="C1" s="282">
        <v>3</v>
      </c>
      <c r="D1" s="282"/>
      <c r="E1" s="282">
        <v>4</v>
      </c>
      <c r="F1" s="282">
        <v>5</v>
      </c>
      <c r="G1" s="282">
        <v>6</v>
      </c>
      <c r="H1" s="282">
        <v>7</v>
      </c>
    </row>
    <row r="2" spans="1:8" ht="61.5" customHeight="1" x14ac:dyDescent="0.2"/>
    <row r="3" spans="1:8" ht="19" x14ac:dyDescent="0.2">
      <c r="A3" s="2" t="s">
        <v>513</v>
      </c>
      <c r="B3" s="26" t="str" cm="1">
        <f t="array" ref="B3">_xlfn.IFS([1]Content_!$D$7=1,VLOOKUP([1]Employees!$A3,[1]Translation!$A:$S,[1]Employees!B$1,FALSE),[1]Content_!$D$7=2,VLOOKUP([1]Employees!$A3,[1]Translation!$A:$S,[1]Employees!B$1+6,FALSE),[1]Content_!$D$7=3,VLOOKUP([1]Employees!$A3,[1]Translation!$A:$S,[1]Employees!B$1+12,FALSE))</f>
        <v>Работники</v>
      </c>
      <c r="C3" s="283"/>
      <c r="D3" s="283"/>
      <c r="E3" s="284"/>
      <c r="F3" s="284"/>
      <c r="G3" s="284"/>
      <c r="H3" s="284"/>
    </row>
    <row r="4" spans="1:8" ht="9.5" customHeight="1" x14ac:dyDescent="0.2">
      <c r="A4" s="2" t="s">
        <v>514</v>
      </c>
      <c r="B4" s="91"/>
      <c r="C4" s="285"/>
      <c r="D4" s="285"/>
      <c r="E4" s="284"/>
      <c r="F4" s="284"/>
      <c r="G4" s="284"/>
      <c r="H4" s="284"/>
    </row>
    <row r="5" spans="1:8" ht="29" customHeight="1" x14ac:dyDescent="0.2">
      <c r="A5" s="2" t="s">
        <v>515</v>
      </c>
      <c r="B5" s="612" t="str" cm="1">
        <f t="array" ref="B5">_xlfn.IFS([1]Content_!$D$7=1,VLOOKUP([1]Employees!$A5,[1]Translation!$A:$S,[1]Employees!B$1,FALSE),[1]Content_!$D$7=2,VLOOKUP([1]Employees!$A5,[1]Translation!$A:$S,[1]Employees!B$1+6,FALSE),[1]Content_!$D$7=3,VLOOKUP([1]Employees!$A5,[1]Translation!$A:$S,[1]Employees!B$1+12,FALSE))</f>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
      <c r="C5" s="612"/>
      <c r="D5" s="612"/>
      <c r="E5" s="612"/>
      <c r="F5" s="612"/>
      <c r="G5" s="612"/>
      <c r="H5" s="612"/>
    </row>
    <row r="6" spans="1:8" x14ac:dyDescent="0.2">
      <c r="A6" s="2" t="s">
        <v>516</v>
      </c>
      <c r="B6" s="286"/>
      <c r="C6" s="286"/>
      <c r="D6" s="286"/>
      <c r="E6" s="286"/>
      <c r="F6" s="286"/>
      <c r="G6" s="286"/>
      <c r="H6" s="286"/>
    </row>
    <row r="7" spans="1:8" s="289" customFormat="1" ht="17" x14ac:dyDescent="0.2">
      <c r="A7" s="2" t="s">
        <v>517</v>
      </c>
      <c r="B7" s="287" t="str" cm="1">
        <f t="array" ref="B7">_xlfn.IFS([1]Content_!$D$7=1,VLOOKUP([1]Employees!$A7,[1]Translation!$A:$S,[1]Employees!B$1,FALSE),[1]Content_!$D$7=2,VLOOKUP([1]Employees!$A7,[1]Translation!$A:$S,[1]Employees!B$1+6,FALSE),[1]Content_!$D$7=3,VLOOKUP([1]Employees!$A7,[1]Translation!$A:$S,[1]Employees!B$1+12,FALSE))</f>
        <v>GRI 2-7</v>
      </c>
      <c r="C7" s="260" t="str" cm="1">
        <f t="array" ref="C7">_xlfn.IFS([1]Content_!$D$7=1,VLOOKUP([1]Employees!$A7,[1]Translation!$A:$S,[1]Employees!C$1,FALSE),[1]Content_!$D$7=2,VLOOKUP([1]Employees!$A7,[1]Translation!$A:$S,[1]Employees!C$1+6,FALSE),[1]Content_!$D$7=3,VLOOKUP([1]Employees!$A7,[1]Translation!$A:$S,[1]Employees!C$1+12,FALSE))</f>
        <v>Единица измерения</v>
      </c>
      <c r="D7" s="260">
        <v>2020</v>
      </c>
      <c r="E7" s="122">
        <v>2021</v>
      </c>
      <c r="F7" s="122">
        <v>2022</v>
      </c>
      <c r="G7" s="122">
        <v>2023</v>
      </c>
      <c r="H7" s="122">
        <v>2024</v>
      </c>
    </row>
    <row r="8" spans="1:8" ht="17" x14ac:dyDescent="0.2">
      <c r="A8" s="2" t="s">
        <v>518</v>
      </c>
      <c r="B8" s="290" t="str" cm="1">
        <f t="array" ref="B8">_xlfn.IFS([1]Content_!$D$7=1,VLOOKUP([1]Employees!$A8,[1]Translation!$A:$S,[1]Employees!B$1,FALSE),[1]Content_!$D$7=2,VLOOKUP([1]Employees!$A8,[1]Translation!$A:$S,[1]Employees!B$1+6,FALSE),[1]Content_!$D$7=3,VLOOKUP([1]Employees!$A8,[1]Translation!$A:$S,[1]Employees!B$1+12,FALSE))</f>
        <v>Списочная численность работников на конец года</v>
      </c>
      <c r="C8" s="291" t="str" cm="1">
        <f t="array" ref="C8">_xlfn.IFS([1]Content_!$D$7=1,VLOOKUP([1]Employees!$A8,[1]Translation!$A:$S,[1]Employees!C$1,FALSE),[1]Content_!$D$7=2,VLOOKUP([1]Employees!$A8,[1]Translation!$A:$S,[1]Employees!C$1+6,FALSE),[1]Content_!$D$7=3,VLOOKUP([1]Employees!$A8,[1]Translation!$A:$S,[1]Employees!C$1+12,FALSE))</f>
        <v>чел.</v>
      </c>
      <c r="D8" s="292">
        <v>270068</v>
      </c>
      <c r="E8" s="132">
        <v>259279</v>
      </c>
      <c r="F8" s="132">
        <v>261840</v>
      </c>
      <c r="G8" s="132">
        <v>267814</v>
      </c>
      <c r="H8" s="526">
        <v>263942</v>
      </c>
    </row>
    <row r="9" spans="1:8" ht="17" x14ac:dyDescent="0.2">
      <c r="A9" s="2" t="s">
        <v>519</v>
      </c>
      <c r="B9" s="76" t="str" cm="1">
        <f t="array" ref="B9">_xlfn.IFS([1]Content_!$D$7=1,VLOOKUP([1]Employees!$A9,[1]Translation!$A:$S,[1]Employees!B$1,FALSE),[1]Content_!$D$7=2,VLOOKUP([1]Employees!$A9,[1]Translation!$A:$S,[1]Employees!B$1+6,FALSE),[1]Content_!$D$7=3,VLOOKUP([1]Employees!$A9,[1]Translation!$A:$S,[1]Employees!B$1+12,FALSE))</f>
        <v>по региону:</v>
      </c>
      <c r="C9" s="37"/>
      <c r="D9" s="293"/>
      <c r="E9" s="354"/>
      <c r="F9" s="355"/>
      <c r="G9" s="355"/>
      <c r="H9" s="355"/>
    </row>
    <row r="10" spans="1:8" x14ac:dyDescent="0.2">
      <c r="A10" s="2" t="s">
        <v>520</v>
      </c>
      <c r="B10" s="295" t="str" cm="1">
        <f t="array" ref="B10">_xlfn.IFS([1]Content_!$D$7=1,VLOOKUP([1]Employees!$A10,[1]Translation!$A:$S,[1]Employees!B$1,FALSE),[1]Content_!$D$7=2,VLOOKUP([1]Employees!$A10,[1]Translation!$A:$S,[1]Employees!B$1+6,FALSE),[1]Content_!$D$7=3,VLOOKUP([1]Employees!$A10,[1]Translation!$A:$S,[1]Employees!B$1+12,FALSE))</f>
        <v>Республика Казахстан</v>
      </c>
      <c r="C10" s="296" t="str" cm="1">
        <f t="array" ref="C10">_xlfn.IFS([1]Content_!$D$7=1,VLOOKUP([1]Employees!$A10,[1]Translation!$A:$S,[1]Employees!C$1,FALSE),[1]Content_!$D$7=2,VLOOKUP([1]Employees!$A10,[1]Translation!$A:$S,[1]Employees!C$1+6,FALSE),[1]Content_!$D$7=3,VLOOKUP([1]Employees!$A10,[1]Translation!$A:$S,[1]Employees!C$1+12,FALSE))</f>
        <v>чел.</v>
      </c>
      <c r="D10" s="297">
        <v>262045</v>
      </c>
      <c r="E10" s="125">
        <v>251439</v>
      </c>
      <c r="F10" s="125">
        <v>253962</v>
      </c>
      <c r="G10" s="125">
        <v>259533</v>
      </c>
      <c r="H10" s="523">
        <v>255321</v>
      </c>
    </row>
    <row r="11" spans="1:8" x14ac:dyDescent="0.2">
      <c r="A11" s="2" t="s">
        <v>521</v>
      </c>
      <c r="B11" s="298" t="str" cm="1">
        <f t="array" ref="B11">_xlfn.IFS([1]Content_!$D$7=1,VLOOKUP([1]Employees!$A11,[1]Translation!$A:$S,[1]Employees!B$1,FALSE),[1]Content_!$D$7=2,VLOOKUP([1]Employees!$A11,[1]Translation!$A:$S,[1]Employees!B$1+6,FALSE),[1]Content_!$D$7=3,VLOOKUP([1]Employees!$A11,[1]Translation!$A:$S,[1]Employees!B$1+12,FALSE))</f>
        <v>Абайская  область</v>
      </c>
      <c r="C11" s="79" t="str" cm="1">
        <f t="array" ref="C11">_xlfn.IFS([1]Content_!$D$7=1,VLOOKUP([1]Employees!$A11,[1]Translation!$A:$S,[1]Employees!C$1,FALSE),[1]Content_!$D$7=2,VLOOKUP([1]Employees!$A11,[1]Translation!$A:$S,[1]Employees!C$1+6,FALSE),[1]Content_!$D$7=3,VLOOKUP([1]Employees!$A11,[1]Translation!$A:$S,[1]Employees!C$1+12,FALSE))</f>
        <v>чел.</v>
      </c>
      <c r="D11" s="297" t="s">
        <v>270</v>
      </c>
      <c r="E11" s="123" t="s">
        <v>270</v>
      </c>
      <c r="F11" s="123">
        <v>645</v>
      </c>
      <c r="G11" s="125">
        <v>5918</v>
      </c>
      <c r="H11" s="523">
        <v>6573</v>
      </c>
    </row>
    <row r="12" spans="1:8" x14ac:dyDescent="0.2">
      <c r="A12" s="2" t="s">
        <v>522</v>
      </c>
      <c r="B12" s="298" t="str" cm="1">
        <f t="array" ref="B12">_xlfn.IFS([1]Content_!$D$7=1,VLOOKUP([1]Employees!$A12,[1]Translation!$A:$S,[1]Employees!B$1,FALSE),[1]Content_!$D$7=2,VLOOKUP([1]Employees!$A12,[1]Translation!$A:$S,[1]Employees!B$1+6,FALSE),[1]Content_!$D$7=3,VLOOKUP([1]Employees!$A12,[1]Translation!$A:$S,[1]Employees!B$1+12,FALSE))</f>
        <v>Акмолинская область</v>
      </c>
      <c r="C12" s="79" t="str" cm="1">
        <f t="array" ref="C12">_xlfn.IFS([1]Content_!$D$7=1,VLOOKUP([1]Employees!$A12,[1]Translation!$A:$S,[1]Employees!C$1,FALSE),[1]Content_!$D$7=2,VLOOKUP([1]Employees!$A12,[1]Translation!$A:$S,[1]Employees!C$1+6,FALSE),[1]Content_!$D$7=3,VLOOKUP([1]Employees!$A12,[1]Translation!$A:$S,[1]Employees!C$1+12,FALSE))</f>
        <v>чел.</v>
      </c>
      <c r="D12" s="297">
        <v>8092</v>
      </c>
      <c r="E12" s="125">
        <v>8267</v>
      </c>
      <c r="F12" s="125">
        <v>10807</v>
      </c>
      <c r="G12" s="125">
        <v>10816</v>
      </c>
      <c r="H12" s="523">
        <v>11382</v>
      </c>
    </row>
    <row r="13" spans="1:8" x14ac:dyDescent="0.2">
      <c r="A13" s="2" t="s">
        <v>523</v>
      </c>
      <c r="B13" s="298" t="str" cm="1">
        <f t="array" ref="B13">_xlfn.IFS([1]Content_!$D$7=1,VLOOKUP([1]Employees!$A13,[1]Translation!$A:$S,[1]Employees!B$1,FALSE),[1]Content_!$D$7=2,VLOOKUP([1]Employees!$A13,[1]Translation!$A:$S,[1]Employees!B$1+6,FALSE),[1]Content_!$D$7=3,VLOOKUP([1]Employees!$A13,[1]Translation!$A:$S,[1]Employees!B$1+12,FALSE))</f>
        <v>Актюбинская область</v>
      </c>
      <c r="C13" s="79" t="str" cm="1">
        <f t="array" ref="C13">_xlfn.IFS([1]Content_!$D$7=1,VLOOKUP([1]Employees!$A13,[1]Translation!$A:$S,[1]Employees!C$1,FALSE),[1]Content_!$D$7=2,VLOOKUP([1]Employees!$A13,[1]Translation!$A:$S,[1]Employees!C$1+6,FALSE),[1]Content_!$D$7=3,VLOOKUP([1]Employees!$A13,[1]Translation!$A:$S,[1]Employees!C$1+12,FALSE))</f>
        <v>чел.</v>
      </c>
      <c r="D13" s="297">
        <v>16683</v>
      </c>
      <c r="E13" s="125">
        <v>15767</v>
      </c>
      <c r="F13" s="125">
        <v>15608</v>
      </c>
      <c r="G13" s="125">
        <v>16072</v>
      </c>
      <c r="H13" s="523">
        <v>15864</v>
      </c>
    </row>
    <row r="14" spans="1:8" x14ac:dyDescent="0.2">
      <c r="A14" s="2" t="s">
        <v>524</v>
      </c>
      <c r="B14" s="298" t="str" cm="1">
        <f t="array" ref="B14">_xlfn.IFS([1]Content_!$D$7=1,VLOOKUP([1]Employees!$A14,[1]Translation!$A:$S,[1]Employees!B$1,FALSE),[1]Content_!$D$7=2,VLOOKUP([1]Employees!$A14,[1]Translation!$A:$S,[1]Employees!B$1+6,FALSE),[1]Content_!$D$7=3,VLOOKUP([1]Employees!$A14,[1]Translation!$A:$S,[1]Employees!B$1+12,FALSE))</f>
        <v>Алматинская область</v>
      </c>
      <c r="C14" s="79" t="str" cm="1">
        <f t="array" ref="C14">_xlfn.IFS([1]Content_!$D$7=1,VLOOKUP([1]Employees!$A14,[1]Translation!$A:$S,[1]Employees!C$1,FALSE),[1]Content_!$D$7=2,VLOOKUP([1]Employees!$A14,[1]Translation!$A:$S,[1]Employees!C$1+6,FALSE),[1]Content_!$D$7=3,VLOOKUP([1]Employees!$A14,[1]Translation!$A:$S,[1]Employees!C$1+12,FALSE))</f>
        <v>чел.</v>
      </c>
      <c r="D14" s="297">
        <v>13497</v>
      </c>
      <c r="E14" s="125">
        <v>12251</v>
      </c>
      <c r="F14" s="125">
        <v>12382</v>
      </c>
      <c r="G14" s="125">
        <v>8750</v>
      </c>
      <c r="H14" s="523">
        <v>8109</v>
      </c>
    </row>
    <row r="15" spans="1:8" x14ac:dyDescent="0.2">
      <c r="A15" s="2" t="s">
        <v>525</v>
      </c>
      <c r="B15" s="298" t="str" cm="1">
        <f t="array" ref="B15">_xlfn.IFS([1]Content_!$D$7=1,VLOOKUP([1]Employees!$A15,[1]Translation!$A:$S,[1]Employees!B$1,FALSE),[1]Content_!$D$7=2,VLOOKUP([1]Employees!$A15,[1]Translation!$A:$S,[1]Employees!B$1+6,FALSE),[1]Content_!$D$7=3,VLOOKUP([1]Employees!$A15,[1]Translation!$A:$S,[1]Employees!B$1+12,FALSE))</f>
        <v>Атырауская область</v>
      </c>
      <c r="C15" s="79" t="str" cm="1">
        <f t="array" ref="C15">_xlfn.IFS([1]Content_!$D$7=1,VLOOKUP([1]Employees!$A15,[1]Translation!$A:$S,[1]Employees!C$1,FALSE),[1]Content_!$D$7=2,VLOOKUP([1]Employees!$A15,[1]Translation!$A:$S,[1]Employees!C$1+6,FALSE),[1]Content_!$D$7=3,VLOOKUP([1]Employees!$A15,[1]Translation!$A:$S,[1]Employees!C$1+12,FALSE))</f>
        <v>чел.</v>
      </c>
      <c r="D15" s="297">
        <v>19172</v>
      </c>
      <c r="E15" s="125">
        <v>18620</v>
      </c>
      <c r="F15" s="125">
        <v>18474</v>
      </c>
      <c r="G15" s="125">
        <v>19024</v>
      </c>
      <c r="H15" s="523">
        <v>18935</v>
      </c>
    </row>
    <row r="16" spans="1:8" x14ac:dyDescent="0.2">
      <c r="A16" s="2" t="s">
        <v>526</v>
      </c>
      <c r="B16" s="298" t="str" cm="1">
        <f t="array" ref="B16">_xlfn.IFS([1]Content_!$D$7=1,VLOOKUP([1]Employees!$A16,[1]Translation!$A:$S,[1]Employees!B$1,FALSE),[1]Content_!$D$7=2,VLOOKUP([1]Employees!$A16,[1]Translation!$A:$S,[1]Employees!B$1+6,FALSE),[1]Content_!$D$7=3,VLOOKUP([1]Employees!$A16,[1]Translation!$A:$S,[1]Employees!B$1+12,FALSE))</f>
        <v>Западно-Казахстанская область</v>
      </c>
      <c r="C16" s="79" t="str" cm="1">
        <f t="array" ref="C16">_xlfn.IFS([1]Content_!$D$7=1,VLOOKUP([1]Employees!$A16,[1]Translation!$A:$S,[1]Employees!C$1,FALSE),[1]Content_!$D$7=2,VLOOKUP([1]Employees!$A16,[1]Translation!$A:$S,[1]Employees!C$1+6,FALSE),[1]Content_!$D$7=3,VLOOKUP([1]Employees!$A16,[1]Translation!$A:$S,[1]Employees!C$1+12,FALSE))</f>
        <v>чел.</v>
      </c>
      <c r="D16" s="297">
        <v>4424</v>
      </c>
      <c r="E16" s="125">
        <v>4212</v>
      </c>
      <c r="F16" s="125">
        <v>4980</v>
      </c>
      <c r="G16" s="125">
        <v>4971</v>
      </c>
      <c r="H16" s="523">
        <v>5138</v>
      </c>
    </row>
    <row r="17" spans="1:8" x14ac:dyDescent="0.2">
      <c r="A17" s="2" t="s">
        <v>527</v>
      </c>
      <c r="B17" s="298" t="str" cm="1">
        <f t="array" ref="B17">_xlfn.IFS([1]Content_!$D$7=1,VLOOKUP([1]Employees!$A17,[1]Translation!$A:$S,[1]Employees!B$1,FALSE),[1]Content_!$D$7=2,VLOOKUP([1]Employees!$A17,[1]Translation!$A:$S,[1]Employees!B$1+6,FALSE),[1]Content_!$D$7=3,VLOOKUP([1]Employees!$A17,[1]Translation!$A:$S,[1]Employees!B$1+12,FALSE))</f>
        <v>Жамбылская  область</v>
      </c>
      <c r="C17" s="79" t="str" cm="1">
        <f t="array" ref="C17">_xlfn.IFS([1]Content_!$D$7=1,VLOOKUP([1]Employees!$A17,[1]Translation!$A:$S,[1]Employees!C$1,FALSE),[1]Content_!$D$7=2,VLOOKUP([1]Employees!$A17,[1]Translation!$A:$S,[1]Employees!C$1+6,FALSE),[1]Content_!$D$7=3,VLOOKUP([1]Employees!$A17,[1]Translation!$A:$S,[1]Employees!C$1+12,FALSE))</f>
        <v>чел.</v>
      </c>
      <c r="D17" s="297">
        <v>11792</v>
      </c>
      <c r="E17" s="125">
        <v>11287</v>
      </c>
      <c r="F17" s="125">
        <v>10747</v>
      </c>
      <c r="G17" s="125">
        <v>10534</v>
      </c>
      <c r="H17" s="523">
        <v>10644</v>
      </c>
    </row>
    <row r="18" spans="1:8" x14ac:dyDescent="0.2">
      <c r="A18" s="2" t="s">
        <v>528</v>
      </c>
      <c r="B18" s="298" t="str" cm="1">
        <f t="array" ref="B18">_xlfn.IFS([1]Content_!$D$7=1,VLOOKUP([1]Employees!$A18,[1]Translation!$A:$S,[1]Employees!B$1,FALSE),[1]Content_!$D$7=2,VLOOKUP([1]Employees!$A18,[1]Translation!$A:$S,[1]Employees!B$1+6,FALSE),[1]Content_!$D$7=3,VLOOKUP([1]Employees!$A18,[1]Translation!$A:$S,[1]Employees!B$1+12,FALSE))</f>
        <v>Жетысуская область</v>
      </c>
      <c r="C18" s="79" t="str" cm="1">
        <f t="array" ref="C18">_xlfn.IFS([1]Content_!$D$7=1,VLOOKUP([1]Employees!$A18,[1]Translation!$A:$S,[1]Employees!C$1,FALSE),[1]Content_!$D$7=2,VLOOKUP([1]Employees!$A18,[1]Translation!$A:$S,[1]Employees!C$1+6,FALSE),[1]Content_!$D$7=3,VLOOKUP([1]Employees!$A18,[1]Translation!$A:$S,[1]Employees!C$1+12,FALSE))</f>
        <v>чел.</v>
      </c>
      <c r="D18" s="297" t="s">
        <v>270</v>
      </c>
      <c r="E18" s="123" t="s">
        <v>270</v>
      </c>
      <c r="F18" s="125">
        <v>1403</v>
      </c>
      <c r="G18" s="125">
        <v>6525</v>
      </c>
      <c r="H18" s="523">
        <v>8617</v>
      </c>
    </row>
    <row r="19" spans="1:8" x14ac:dyDescent="0.2">
      <c r="A19" s="2" t="s">
        <v>529</v>
      </c>
      <c r="B19" s="298" t="str" cm="1">
        <f t="array" ref="B19">_xlfn.IFS([1]Content_!$D$7=1,VLOOKUP([1]Employees!$A19,[1]Translation!$A:$S,[1]Employees!B$1,FALSE),[1]Content_!$D$7=2,VLOOKUP([1]Employees!$A19,[1]Translation!$A:$S,[1]Employees!B$1+6,FALSE),[1]Content_!$D$7=3,VLOOKUP([1]Employees!$A19,[1]Translation!$A:$S,[1]Employees!B$1+12,FALSE))</f>
        <v>Карагандинская область</v>
      </c>
      <c r="C19" s="79" t="str" cm="1">
        <f t="array" ref="C19">_xlfn.IFS([1]Content_!$D$7=1,VLOOKUP([1]Employees!$A19,[1]Translation!$A:$S,[1]Employees!C$1,FALSE),[1]Content_!$D$7=2,VLOOKUP([1]Employees!$A19,[1]Translation!$A:$S,[1]Employees!C$1+6,FALSE),[1]Content_!$D$7=3,VLOOKUP([1]Employees!$A19,[1]Translation!$A:$S,[1]Employees!C$1+12,FALSE))</f>
        <v>чел.</v>
      </c>
      <c r="D19" s="297">
        <v>17309</v>
      </c>
      <c r="E19" s="125">
        <v>16247</v>
      </c>
      <c r="F19" s="125">
        <v>16377</v>
      </c>
      <c r="G19" s="125">
        <v>15247</v>
      </c>
      <c r="H19" s="523">
        <v>15092</v>
      </c>
    </row>
    <row r="20" spans="1:8" x14ac:dyDescent="0.2">
      <c r="A20" s="2" t="s">
        <v>530</v>
      </c>
      <c r="B20" s="298" t="str" cm="1">
        <f t="array" ref="B20">_xlfn.IFS([1]Content_!$D$7=1,VLOOKUP([1]Employees!$A20,[1]Translation!$A:$S,[1]Employees!B$1,FALSE),[1]Content_!$D$7=2,VLOOKUP([1]Employees!$A20,[1]Translation!$A:$S,[1]Employees!B$1+6,FALSE),[1]Content_!$D$7=3,VLOOKUP([1]Employees!$A20,[1]Translation!$A:$S,[1]Employees!B$1+12,FALSE))</f>
        <v>Костанайская  область</v>
      </c>
      <c r="C20" s="79" t="str" cm="1">
        <f t="array" ref="C20">_xlfn.IFS([1]Content_!$D$7=1,VLOOKUP([1]Employees!$A20,[1]Translation!$A:$S,[1]Employees!C$1,FALSE),[1]Content_!$D$7=2,VLOOKUP([1]Employees!$A20,[1]Translation!$A:$S,[1]Employees!C$1+6,FALSE),[1]Content_!$D$7=3,VLOOKUP([1]Employees!$A20,[1]Translation!$A:$S,[1]Employees!C$1+12,FALSE))</f>
        <v>чел.</v>
      </c>
      <c r="D20" s="297">
        <v>11321</v>
      </c>
      <c r="E20" s="125">
        <v>10554</v>
      </c>
      <c r="F20" s="125">
        <v>10487</v>
      </c>
      <c r="G20" s="125">
        <v>10521</v>
      </c>
      <c r="H20" s="523">
        <v>9722</v>
      </c>
    </row>
    <row r="21" spans="1:8" x14ac:dyDescent="0.2">
      <c r="A21" s="2" t="s">
        <v>531</v>
      </c>
      <c r="B21" s="298" t="str" cm="1">
        <f t="array" ref="B21">_xlfn.IFS([1]Content_!$D$7=1,VLOOKUP([1]Employees!$A21,[1]Translation!$A:$S,[1]Employees!B$1,FALSE),[1]Content_!$D$7=2,VLOOKUP([1]Employees!$A21,[1]Translation!$A:$S,[1]Employees!B$1+6,FALSE),[1]Content_!$D$7=3,VLOOKUP([1]Employees!$A21,[1]Translation!$A:$S,[1]Employees!B$1+12,FALSE))</f>
        <v>Кызылординская область</v>
      </c>
      <c r="C21" s="79" t="str" cm="1">
        <f t="array" ref="C21">_xlfn.IFS([1]Content_!$D$7=1,VLOOKUP([1]Employees!$A21,[1]Translation!$A:$S,[1]Employees!C$1,FALSE),[1]Content_!$D$7=2,VLOOKUP([1]Employees!$A21,[1]Translation!$A:$S,[1]Employees!C$1+6,FALSE),[1]Content_!$D$7=3,VLOOKUP([1]Employees!$A21,[1]Translation!$A:$S,[1]Employees!C$1+12,FALSE))</f>
        <v>чел.</v>
      </c>
      <c r="D21" s="297">
        <v>13137</v>
      </c>
      <c r="E21" s="125">
        <v>12703</v>
      </c>
      <c r="F21" s="125">
        <v>13112</v>
      </c>
      <c r="G21" s="125">
        <v>13492</v>
      </c>
      <c r="H21" s="523">
        <v>13843</v>
      </c>
    </row>
    <row r="22" spans="1:8" x14ac:dyDescent="0.2">
      <c r="A22" s="2" t="s">
        <v>532</v>
      </c>
      <c r="B22" s="298" t="str" cm="1">
        <f t="array" ref="B22">_xlfn.IFS([1]Content_!$D$7=1,VLOOKUP([1]Employees!$A22,[1]Translation!$A:$S,[1]Employees!B$1,FALSE),[1]Content_!$D$7=2,VLOOKUP([1]Employees!$A22,[1]Translation!$A:$S,[1]Employees!B$1+6,FALSE),[1]Content_!$D$7=3,VLOOKUP([1]Employees!$A22,[1]Translation!$A:$S,[1]Employees!B$1+12,FALSE))</f>
        <v>Мангистауская область</v>
      </c>
      <c r="C22" s="79" t="str" cm="1">
        <f t="array" ref="C22">_xlfn.IFS([1]Content_!$D$7=1,VLOOKUP([1]Employees!$A22,[1]Translation!$A:$S,[1]Employees!C$1,FALSE),[1]Content_!$D$7=2,VLOOKUP([1]Employees!$A22,[1]Translation!$A:$S,[1]Employees!C$1+6,FALSE),[1]Content_!$D$7=3,VLOOKUP([1]Employees!$A22,[1]Translation!$A:$S,[1]Employees!C$1+12,FALSE))</f>
        <v>чел.</v>
      </c>
      <c r="D22" s="297">
        <v>27380</v>
      </c>
      <c r="E22" s="125">
        <v>26950</v>
      </c>
      <c r="F22" s="125">
        <v>27898</v>
      </c>
      <c r="G22" s="125">
        <v>28973</v>
      </c>
      <c r="H22" s="523">
        <v>29544</v>
      </c>
    </row>
    <row r="23" spans="1:8" x14ac:dyDescent="0.2">
      <c r="A23" s="2" t="s">
        <v>533</v>
      </c>
      <c r="B23" s="298" t="str" cm="1">
        <f t="array" ref="B23">_xlfn.IFS([1]Content_!$D$7=1,VLOOKUP([1]Employees!$A23,[1]Translation!$A:$S,[1]Employees!B$1,FALSE),[1]Content_!$D$7=2,VLOOKUP([1]Employees!$A23,[1]Translation!$A:$S,[1]Employees!B$1+6,FALSE),[1]Content_!$D$7=3,VLOOKUP([1]Employees!$A23,[1]Translation!$A:$S,[1]Employees!B$1+12,FALSE))</f>
        <v>Павлодарская область</v>
      </c>
      <c r="C23" s="79" t="str" cm="1">
        <f t="array" ref="C23">_xlfn.IFS([1]Content_!$D$7=1,VLOOKUP([1]Employees!$A23,[1]Translation!$A:$S,[1]Employees!C$1,FALSE),[1]Content_!$D$7=2,VLOOKUP([1]Employees!$A23,[1]Translation!$A:$S,[1]Employees!C$1+6,FALSE),[1]Content_!$D$7=3,VLOOKUP([1]Employees!$A23,[1]Translation!$A:$S,[1]Employees!C$1+12,FALSE))</f>
        <v>чел.</v>
      </c>
      <c r="D23" s="297">
        <v>23049</v>
      </c>
      <c r="E23" s="125">
        <v>22279</v>
      </c>
      <c r="F23" s="125">
        <v>22194</v>
      </c>
      <c r="G23" s="125">
        <v>22832</v>
      </c>
      <c r="H23" s="523">
        <v>22958</v>
      </c>
    </row>
    <row r="24" spans="1:8" x14ac:dyDescent="0.2">
      <c r="A24" s="2" t="s">
        <v>534</v>
      </c>
      <c r="B24" s="298" t="str" cm="1">
        <f t="array" ref="B24">_xlfn.IFS([1]Content_!$D$7=1,VLOOKUP([1]Employees!$A24,[1]Translation!$A:$S,[1]Employees!B$1,FALSE),[1]Content_!$D$7=2,VLOOKUP([1]Employees!$A24,[1]Translation!$A:$S,[1]Employees!B$1+6,FALSE),[1]Content_!$D$7=3,VLOOKUP([1]Employees!$A24,[1]Translation!$A:$S,[1]Employees!B$1+12,FALSE))</f>
        <v>Северо-Казахстанская область</v>
      </c>
      <c r="C24" s="79" t="str" cm="1">
        <f t="array" ref="C24">_xlfn.IFS([1]Content_!$D$7=1,VLOOKUP([1]Employees!$A24,[1]Translation!$A:$S,[1]Employees!C$1,FALSE),[1]Content_!$D$7=2,VLOOKUP([1]Employees!$A24,[1]Translation!$A:$S,[1]Employees!C$1+6,FALSE),[1]Content_!$D$7=3,VLOOKUP([1]Employees!$A24,[1]Translation!$A:$S,[1]Employees!C$1+12,FALSE))</f>
        <v>чел.</v>
      </c>
      <c r="D24" s="297">
        <v>3403</v>
      </c>
      <c r="E24" s="125">
        <v>3293</v>
      </c>
      <c r="F24" s="125">
        <v>3163</v>
      </c>
      <c r="G24" s="125">
        <v>3755</v>
      </c>
      <c r="H24" s="523">
        <v>3765</v>
      </c>
    </row>
    <row r="25" spans="1:8" x14ac:dyDescent="0.2">
      <c r="A25" s="2" t="s">
        <v>535</v>
      </c>
      <c r="B25" s="298" t="str" cm="1">
        <f t="array" ref="B25">_xlfn.IFS([1]Content_!$D$7=1,VLOOKUP([1]Employees!$A25,[1]Translation!$A:$S,[1]Employees!B$1,FALSE),[1]Content_!$D$7=2,VLOOKUP([1]Employees!$A25,[1]Translation!$A:$S,[1]Employees!B$1+6,FALSE),[1]Content_!$D$7=3,VLOOKUP([1]Employees!$A25,[1]Translation!$A:$S,[1]Employees!B$1+12,FALSE))</f>
        <v>Туркестанская  область</v>
      </c>
      <c r="C25" s="79" t="str" cm="1">
        <f t="array" ref="C25">_xlfn.IFS([1]Content_!$D$7=1,VLOOKUP([1]Employees!$A25,[1]Translation!$A:$S,[1]Employees!C$1,FALSE),[1]Content_!$D$7=2,VLOOKUP([1]Employees!$A25,[1]Translation!$A:$S,[1]Employees!C$1+6,FALSE),[1]Content_!$D$7=3,VLOOKUP([1]Employees!$A25,[1]Translation!$A:$S,[1]Employees!C$1+12,FALSE))</f>
        <v>чел.</v>
      </c>
      <c r="D25" s="297">
        <v>15371</v>
      </c>
      <c r="E25" s="125">
        <v>15220</v>
      </c>
      <c r="F25" s="125">
        <v>17852</v>
      </c>
      <c r="G25" s="125">
        <v>18956</v>
      </c>
      <c r="H25" s="523">
        <v>18668</v>
      </c>
    </row>
    <row r="26" spans="1:8" x14ac:dyDescent="0.2">
      <c r="A26" s="2" t="s">
        <v>536</v>
      </c>
      <c r="B26" s="298" t="str" cm="1">
        <f t="array" ref="B26">_xlfn.IFS([1]Content_!$D$7=1,VLOOKUP([1]Employees!$A26,[1]Translation!$A:$S,[1]Employees!B$1,FALSE),[1]Content_!$D$7=2,VLOOKUP([1]Employees!$A26,[1]Translation!$A:$S,[1]Employees!B$1+6,FALSE),[1]Content_!$D$7=3,VLOOKUP([1]Employees!$A26,[1]Translation!$A:$S,[1]Employees!B$1+12,FALSE))</f>
        <v>Улытауская область</v>
      </c>
      <c r="C26" s="79" t="str" cm="1">
        <f t="array" ref="C26">_xlfn.IFS([1]Content_!$D$7=1,VLOOKUP([1]Employees!$A26,[1]Translation!$A:$S,[1]Employees!C$1,FALSE),[1]Content_!$D$7=2,VLOOKUP([1]Employees!$A26,[1]Translation!$A:$S,[1]Employees!C$1+6,FALSE),[1]Content_!$D$7=3,VLOOKUP([1]Employees!$A26,[1]Translation!$A:$S,[1]Employees!C$1+12,FALSE))</f>
        <v>чел.</v>
      </c>
      <c r="D26" s="297" t="s">
        <v>270</v>
      </c>
      <c r="E26" s="123" t="s">
        <v>270</v>
      </c>
      <c r="F26" s="123">
        <v>745</v>
      </c>
      <c r="G26" s="125">
        <v>2167</v>
      </c>
      <c r="H26" s="523">
        <v>2716</v>
      </c>
    </row>
    <row r="27" spans="1:8" x14ac:dyDescent="0.2">
      <c r="A27" s="2" t="s">
        <v>537</v>
      </c>
      <c r="B27" s="298" t="str" cm="1">
        <f t="array" ref="B27">_xlfn.IFS([1]Content_!$D$7=1,VLOOKUP([1]Employees!$A27,[1]Translation!$A:$S,[1]Employees!B$1,FALSE),[1]Content_!$D$7=2,VLOOKUP([1]Employees!$A27,[1]Translation!$A:$S,[1]Employees!B$1+6,FALSE),[1]Content_!$D$7=3,VLOOKUP([1]Employees!$A27,[1]Translation!$A:$S,[1]Employees!B$1+12,FALSE))</f>
        <v>Восточно-Казахстанская область</v>
      </c>
      <c r="C27" s="79" t="str" cm="1">
        <f t="array" ref="C27">_xlfn.IFS([1]Content_!$D$7=1,VLOOKUP([1]Employees!$A27,[1]Translation!$A:$S,[1]Employees!C$1,FALSE),[1]Content_!$D$7=2,VLOOKUP([1]Employees!$A27,[1]Translation!$A:$S,[1]Employees!C$1+6,FALSE),[1]Content_!$D$7=3,VLOOKUP([1]Employees!$A27,[1]Translation!$A:$S,[1]Employees!C$1+12,FALSE))</f>
        <v>чел.</v>
      </c>
      <c r="D27" s="297">
        <v>15524</v>
      </c>
      <c r="E27" s="125">
        <v>14275</v>
      </c>
      <c r="F27" s="125">
        <v>14476</v>
      </c>
      <c r="G27" s="125">
        <v>9891</v>
      </c>
      <c r="H27" s="523">
        <v>9265</v>
      </c>
    </row>
    <row r="28" spans="1:8" x14ac:dyDescent="0.2">
      <c r="A28" s="2" t="s">
        <v>538</v>
      </c>
      <c r="B28" s="298" t="str" cm="1">
        <f t="array" ref="B28">_xlfn.IFS([1]Content_!$D$7=1,VLOOKUP([1]Employees!$A28,[1]Translation!$A:$S,[1]Employees!B$1,FALSE),[1]Content_!$D$7=2,VLOOKUP([1]Employees!$A28,[1]Translation!$A:$S,[1]Employees!B$1+6,FALSE),[1]Content_!$D$7=3,VLOOKUP([1]Employees!$A28,[1]Translation!$A:$S,[1]Employees!B$1+12,FALSE))</f>
        <v>Южно-Казахстанская область (справочно, по примеру 2022 года)</v>
      </c>
      <c r="C28" s="79" t="str" cm="1">
        <f t="array" ref="C28">_xlfn.IFS([1]Content_!$D$7=1,VLOOKUP([1]Employees!$A28,[1]Translation!$A:$S,[1]Employees!C$1,FALSE),[1]Content_!$D$7=2,VLOOKUP([1]Employees!$A28,[1]Translation!$A:$S,[1]Employees!C$1+6,FALSE),[1]Content_!$D$7=3,VLOOKUP([1]Employees!$A28,[1]Translation!$A:$S,[1]Employees!C$1+12,FALSE))</f>
        <v>чел.</v>
      </c>
      <c r="D28" s="297">
        <v>2414</v>
      </c>
      <c r="E28" s="125">
        <v>2272</v>
      </c>
      <c r="F28" s="123">
        <v>13</v>
      </c>
      <c r="G28" s="123" t="s">
        <v>270</v>
      </c>
      <c r="H28" s="521" t="s">
        <v>270</v>
      </c>
    </row>
    <row r="29" spans="1:8" x14ac:dyDescent="0.2">
      <c r="A29" s="2" t="s">
        <v>539</v>
      </c>
      <c r="B29" s="298" t="str" cm="1">
        <f t="array" ref="B29">_xlfn.IFS([1]Content_!$D$7=1,VLOOKUP([1]Employees!$A29,[1]Translation!$A:$S,[1]Employees!B$1,FALSE),[1]Content_!$D$7=2,VLOOKUP([1]Employees!$A29,[1]Translation!$A:$S,[1]Employees!B$1+6,FALSE),[1]Content_!$D$7=3,VLOOKUP([1]Employees!$A29,[1]Translation!$A:$S,[1]Employees!B$1+12,FALSE))</f>
        <v>г.Астана</v>
      </c>
      <c r="C29" s="79" t="str" cm="1">
        <f t="array" ref="C29">_xlfn.IFS([1]Content_!$D$7=1,VLOOKUP([1]Employees!$A29,[1]Translation!$A:$S,[1]Employees!C$1,FALSE),[1]Content_!$D$7=2,VLOOKUP([1]Employees!$A29,[1]Translation!$A:$S,[1]Employees!C$1+6,FALSE),[1]Content_!$D$7=3,VLOOKUP([1]Employees!$A29,[1]Translation!$A:$S,[1]Employees!C$1+12,FALSE))</f>
        <v>чел.</v>
      </c>
      <c r="D29" s="297">
        <v>24403</v>
      </c>
      <c r="E29" s="125">
        <v>22468</v>
      </c>
      <c r="F29" s="125">
        <v>20451</v>
      </c>
      <c r="G29" s="125">
        <v>20564</v>
      </c>
      <c r="H29" s="523">
        <v>20754</v>
      </c>
    </row>
    <row r="30" spans="1:8" x14ac:dyDescent="0.2">
      <c r="A30" s="2" t="s">
        <v>540</v>
      </c>
      <c r="B30" s="298" t="str" cm="1">
        <f t="array" ref="B30">_xlfn.IFS([1]Content_!$D$7=1,VLOOKUP([1]Employees!$A30,[1]Translation!$A:$S,[1]Employees!B$1,FALSE),[1]Content_!$D$7=2,VLOOKUP([1]Employees!$A30,[1]Translation!$A:$S,[1]Employees!B$1+6,FALSE),[1]Content_!$D$7=3,VLOOKUP([1]Employees!$A30,[1]Translation!$A:$S,[1]Employees!B$1+12,FALSE))</f>
        <v>г. Алматы</v>
      </c>
      <c r="C30" s="79" t="str" cm="1">
        <f t="array" ref="C30">_xlfn.IFS([1]Content_!$D$7=1,VLOOKUP([1]Employees!$A30,[1]Translation!$A:$S,[1]Employees!C$1,FALSE),[1]Content_!$D$7=2,VLOOKUP([1]Employees!$A30,[1]Translation!$A:$S,[1]Employees!C$1+6,FALSE),[1]Content_!$D$7=3,VLOOKUP([1]Employees!$A30,[1]Translation!$A:$S,[1]Employees!C$1+12,FALSE))</f>
        <v>чел.</v>
      </c>
      <c r="D30" s="297">
        <v>29854</v>
      </c>
      <c r="E30" s="125">
        <v>30387</v>
      </c>
      <c r="F30" s="125">
        <v>26929</v>
      </c>
      <c r="G30" s="125">
        <v>24297</v>
      </c>
      <c r="H30" s="523">
        <v>18259</v>
      </c>
    </row>
    <row r="31" spans="1:8" x14ac:dyDescent="0.2">
      <c r="A31" s="2" t="s">
        <v>541</v>
      </c>
      <c r="B31" s="298" t="str" cm="1">
        <f t="array" ref="B31">_xlfn.IFS([1]Content_!$D$7=1,VLOOKUP([1]Employees!$A31,[1]Translation!$A:$S,[1]Employees!B$1,FALSE),[1]Content_!$D$7=2,VLOOKUP([1]Employees!$A31,[1]Translation!$A:$S,[1]Employees!B$1+6,FALSE),[1]Content_!$D$7=3,VLOOKUP([1]Employees!$A31,[1]Translation!$A:$S,[1]Employees!B$1+12,FALSE))</f>
        <v>г. Шымкент</v>
      </c>
      <c r="C31" s="79" t="str" cm="1">
        <f t="array" ref="C31">_xlfn.IFS([1]Content_!$D$7=1,VLOOKUP([1]Employees!$A31,[1]Translation!$A:$S,[1]Employees!C$1,FALSE),[1]Content_!$D$7=2,VLOOKUP([1]Employees!$A31,[1]Translation!$A:$S,[1]Employees!C$1+6,FALSE),[1]Content_!$D$7=3,VLOOKUP([1]Employees!$A31,[1]Translation!$A:$S,[1]Employees!C$1+12,FALSE))</f>
        <v>чел.</v>
      </c>
      <c r="D31" s="297">
        <v>4568</v>
      </c>
      <c r="E31" s="125">
        <v>4387</v>
      </c>
      <c r="F31" s="125">
        <v>5219</v>
      </c>
      <c r="G31" s="125">
        <v>5169</v>
      </c>
      <c r="H31" s="523">
        <v>5473</v>
      </c>
    </row>
    <row r="32" spans="1:8" x14ac:dyDescent="0.2">
      <c r="A32" s="2" t="s">
        <v>542</v>
      </c>
      <c r="B32" s="298" t="str" cm="1">
        <f t="array" ref="B32">_xlfn.IFS([1]Content_!$D$7=1,VLOOKUP([1]Employees!$A32,[1]Translation!$A:$S,[1]Employees!B$1,FALSE),[1]Content_!$D$7=2,VLOOKUP([1]Employees!$A32,[1]Translation!$A:$S,[1]Employees!B$1+6,FALSE),[1]Content_!$D$7=3,VLOOKUP([1]Employees!$A32,[1]Translation!$A:$S,[1]Employees!B$1+12,FALSE))</f>
        <v>Прочие области (справочно, по примеру 2022 года)</v>
      </c>
      <c r="C32" s="79" t="str" cm="1">
        <f t="array" ref="C32">_xlfn.IFS([1]Content_!$D$7=1,VLOOKUP([1]Employees!$A32,[1]Translation!$A:$S,[1]Employees!C$1,FALSE),[1]Content_!$D$7=2,VLOOKUP([1]Employees!$A32,[1]Translation!$A:$S,[1]Employees!C$1+6,FALSE),[1]Content_!$D$7=3,VLOOKUP([1]Employees!$A32,[1]Translation!$A:$S,[1]Employees!C$1+12,FALSE))</f>
        <v>чел.</v>
      </c>
      <c r="D32" s="297">
        <v>0</v>
      </c>
      <c r="E32" s="123" t="s">
        <v>270</v>
      </c>
      <c r="F32" s="123" t="s">
        <v>270</v>
      </c>
      <c r="G32" s="125">
        <v>1059</v>
      </c>
      <c r="H32" s="521" t="s">
        <v>270</v>
      </c>
    </row>
    <row r="33" spans="1:8" x14ac:dyDescent="0.2">
      <c r="A33" s="2" t="s">
        <v>543</v>
      </c>
      <c r="B33" s="299" t="str" cm="1">
        <f t="array" ref="B33">_xlfn.IFS([1]Content_!$D$7=1,VLOOKUP([1]Employees!$A33,[1]Translation!$A:$S,[1]Employees!B$1,FALSE),[1]Content_!$D$7=2,VLOOKUP([1]Employees!$A33,[1]Translation!$A:$S,[1]Employees!B$1+6,FALSE),[1]Content_!$D$7=3,VLOOKUP([1]Employees!$A33,[1]Translation!$A:$S,[1]Employees!B$1+12,FALSE))</f>
        <v>За пределами Республики Казахстан</v>
      </c>
      <c r="C33" s="88" t="str" cm="1">
        <f t="array" ref="C33">_xlfn.IFS([1]Content_!$D$7=1,VLOOKUP([1]Employees!$A33,[1]Translation!$A:$S,[1]Employees!C$1,FALSE),[1]Content_!$D$7=2,VLOOKUP([1]Employees!$A33,[1]Translation!$A:$S,[1]Employees!C$1+6,FALSE),[1]Content_!$D$7=3,VLOOKUP([1]Employees!$A33,[1]Translation!$A:$S,[1]Employees!C$1+12,FALSE))</f>
        <v>чел.</v>
      </c>
      <c r="D33" s="300">
        <v>8023</v>
      </c>
      <c r="E33" s="126">
        <v>7839</v>
      </c>
      <c r="F33" s="126">
        <v>7878</v>
      </c>
      <c r="G33" s="126">
        <v>8281</v>
      </c>
      <c r="H33" s="514">
        <v>8621</v>
      </c>
    </row>
    <row r="34" spans="1:8" x14ac:dyDescent="0.2">
      <c r="A34" s="2" t="s">
        <v>544</v>
      </c>
    </row>
    <row r="35" spans="1:8" ht="17" x14ac:dyDescent="0.2">
      <c r="A35" s="2" t="s">
        <v>545</v>
      </c>
      <c r="B35" s="287" t="str" cm="1">
        <f t="array" ref="B35">_xlfn.IFS([1]Content_!$D$7=1,VLOOKUP([1]Employees!$A35,[1]Translation!$A:$S,[1]Employees!B$1,FALSE),[1]Content_!$D$7=2,VLOOKUP([1]Employees!$A35,[1]Translation!$A:$S,[1]Employees!B$1+6,FALSE),[1]Content_!$D$7=3,VLOOKUP([1]Employees!$A35,[1]Translation!$A:$S,[1]Employees!B$1+12,FALSE))</f>
        <v>GRI 2-7</v>
      </c>
      <c r="C35" s="260" t="str" cm="1">
        <f t="array" ref="C35">_xlfn.IFS([1]Content_!$D$7=1,VLOOKUP([1]Employees!$A35,[1]Translation!$A:$S,[1]Employees!C$1,FALSE),[1]Content_!$D$7=2,VLOOKUP([1]Employees!$A35,[1]Translation!$A:$S,[1]Employees!C$1+6,FALSE),[1]Content_!$D$7=3,VLOOKUP([1]Employees!$A35,[1]Translation!$A:$S,[1]Employees!C$1+12,FALSE))</f>
        <v>Единица измерения</v>
      </c>
      <c r="D35" s="288">
        <v>2020</v>
      </c>
      <c r="E35" s="122">
        <v>2021</v>
      </c>
      <c r="F35" s="122">
        <v>2022</v>
      </c>
      <c r="G35" s="122">
        <v>2023</v>
      </c>
      <c r="H35" s="122">
        <v>2024</v>
      </c>
    </row>
    <row r="36" spans="1:8" ht="17" x14ac:dyDescent="0.2">
      <c r="A36" s="2" t="s">
        <v>546</v>
      </c>
      <c r="B36" s="301" t="str" cm="1">
        <f t="array" ref="B36">_xlfn.IFS([1]Content_!$D$7=1,VLOOKUP([1]Employees!$A36,[1]Translation!$A:$S,[1]Employees!B$1,FALSE),[1]Content_!$D$7=2,VLOOKUP([1]Employees!$A36,[1]Translation!$A:$S,[1]Employees!B$1+6,FALSE),[1]Content_!$D$7=3,VLOOKUP([1]Employees!$A36,[1]Translation!$A:$S,[1]Employees!B$1+12,FALSE))</f>
        <v>Списочная численность работников на конец года</v>
      </c>
      <c r="C36" s="284" t="str" cm="1">
        <f t="array" ref="C36">_xlfn.IFS([1]Content_!$D$7=1,VLOOKUP([1]Employees!$A36,[1]Translation!$A:$S,[1]Employees!C$1,FALSE),[1]Content_!$D$7=2,VLOOKUP([1]Employees!$A36,[1]Translation!$A:$S,[1]Employees!C$1+6,FALSE),[1]Content_!$D$7=3,VLOOKUP([1]Employees!$A36,[1]Translation!$A:$S,[1]Employees!C$1+12,FALSE))</f>
        <v>чел.</v>
      </c>
      <c r="D36" s="302">
        <v>270068</v>
      </c>
      <c r="E36" s="529">
        <v>259279</v>
      </c>
      <c r="F36" s="529">
        <v>261840</v>
      </c>
      <c r="G36" s="529">
        <v>267814</v>
      </c>
      <c r="H36" s="531">
        <v>263942</v>
      </c>
    </row>
    <row r="37" spans="1:8" x14ac:dyDescent="0.2">
      <c r="A37" s="2" t="s">
        <v>547</v>
      </c>
      <c r="B37" s="303" t="str" cm="1">
        <f t="array" ref="B37">_xlfn.IFS([1]Content_!$D$7=1,VLOOKUP([1]Employees!$A37,[1]Translation!$A:$S,[1]Employees!B$1,FALSE),[1]Content_!$D$7=2,VLOOKUP([1]Employees!$A37,[1]Translation!$A:$S,[1]Employees!B$1+6,FALSE),[1]Content_!$D$7=3,VLOOKUP([1]Employees!$A37,[1]Translation!$A:$S,[1]Employees!B$1+12,FALSE))</f>
        <v>по сроку договора найма:</v>
      </c>
      <c r="C37" s="304"/>
      <c r="D37" s="305"/>
      <c r="E37" s="530"/>
      <c r="F37" s="530"/>
      <c r="G37" s="530"/>
      <c r="H37" s="532"/>
    </row>
    <row r="38" spans="1:8" ht="17" x14ac:dyDescent="0.2">
      <c r="A38" s="2" t="s">
        <v>548</v>
      </c>
      <c r="B38" s="306" t="str" cm="1">
        <f t="array" ref="B38">_xlfn.IFS([1]Content_!$D$7=1,VLOOKUP([1]Employees!$A38,[1]Translation!$A:$S,[1]Employees!B$1,FALSE),[1]Content_!$D$7=2,VLOOKUP([1]Employees!$A38,[1]Translation!$A:$S,[1]Employees!B$1+6,FALSE),[1]Content_!$D$7=3,VLOOKUP([1]Employees!$A38,[1]Translation!$A:$S,[1]Employees!B$1+12,FALSE))</f>
        <v>Постоянные работники</v>
      </c>
      <c r="C38" s="284" t="str" cm="1">
        <f t="array" ref="C38">_xlfn.IFS([1]Content_!$D$7=1,VLOOKUP([1]Employees!$A38,[1]Translation!$A:$S,[1]Employees!C$1,FALSE),[1]Content_!$D$7=2,VLOOKUP([1]Employees!$A38,[1]Translation!$A:$S,[1]Employees!C$1+6,FALSE),[1]Content_!$D$7=3,VLOOKUP([1]Employees!$A38,[1]Translation!$A:$S,[1]Employees!C$1+12,FALSE))</f>
        <v>чел.</v>
      </c>
      <c r="D38" s="307">
        <v>259359</v>
      </c>
      <c r="E38" s="132">
        <v>238135</v>
      </c>
      <c r="F38" s="132">
        <v>240562</v>
      </c>
      <c r="G38" s="132">
        <v>250333</v>
      </c>
      <c r="H38" s="526">
        <v>257544</v>
      </c>
    </row>
    <row r="39" spans="1:8" ht="17" x14ac:dyDescent="0.2">
      <c r="A39" s="2" t="s">
        <v>549</v>
      </c>
      <c r="B39" s="308" t="str" cm="1">
        <f t="array" ref="B39">_xlfn.IFS([1]Content_!$D$7=1,VLOOKUP([1]Employees!$A39,[1]Translation!$A:$S,[1]Employees!B$1,FALSE),[1]Content_!$D$7=2,VLOOKUP([1]Employees!$A39,[1]Translation!$A:$S,[1]Employees!B$1+6,FALSE),[1]Content_!$D$7=3,VLOOKUP([1]Employees!$A39,[1]Translation!$A:$S,[1]Employees!B$1+12,FALSE))</f>
        <v>по региону:</v>
      </c>
      <c r="C39" s="64"/>
      <c r="D39" s="294"/>
      <c r="E39" s="355"/>
      <c r="F39" s="355"/>
      <c r="G39" s="355"/>
      <c r="H39" s="533"/>
    </row>
    <row r="40" spans="1:8" x14ac:dyDescent="0.2">
      <c r="A40" s="2" t="s">
        <v>550</v>
      </c>
      <c r="B40" s="309" t="str" cm="1">
        <f t="array" ref="B40">_xlfn.IFS([1]Content_!$D$7=1,VLOOKUP([1]Employees!$A40,[1]Translation!$A:$S,[1]Employees!B$1,FALSE),[1]Content_!$D$7=2,VLOOKUP([1]Employees!$A40,[1]Translation!$A:$S,[1]Employees!B$1+6,FALSE),[1]Content_!$D$7=3,VLOOKUP([1]Employees!$A40,[1]Translation!$A:$S,[1]Employees!B$1+12,FALSE))</f>
        <v>Республика Казахстан</v>
      </c>
      <c r="C40" s="79" t="str" cm="1">
        <f t="array" ref="C40">_xlfn.IFS([1]Content_!$D$7=1,VLOOKUP([1]Employees!$A40,[1]Translation!$A:$S,[1]Employees!C$1,FALSE),[1]Content_!$D$7=2,VLOOKUP([1]Employees!$A40,[1]Translation!$A:$S,[1]Employees!C$1+6,FALSE),[1]Content_!$D$7=3,VLOOKUP([1]Employees!$A40,[1]Translation!$A:$S,[1]Employees!C$1+12,FALSE))</f>
        <v>чел.</v>
      </c>
      <c r="D40" s="297">
        <v>251809</v>
      </c>
      <c r="E40" s="125">
        <v>230718</v>
      </c>
      <c r="F40" s="125">
        <v>232977</v>
      </c>
      <c r="G40" s="125">
        <v>242373</v>
      </c>
      <c r="H40" s="523">
        <v>249270</v>
      </c>
    </row>
    <row r="41" spans="1:8" x14ac:dyDescent="0.2">
      <c r="A41" s="2" t="s">
        <v>551</v>
      </c>
      <c r="B41" s="310" t="str" cm="1">
        <f t="array" ref="B41">_xlfn.IFS([1]Content_!$D$7=1,VLOOKUP([1]Employees!$A41,[1]Translation!$A:$S,[1]Employees!B$1,FALSE),[1]Content_!$D$7=2,VLOOKUP([1]Employees!$A41,[1]Translation!$A:$S,[1]Employees!B$1+6,FALSE),[1]Content_!$D$7=3,VLOOKUP([1]Employees!$A41,[1]Translation!$A:$S,[1]Employees!B$1+12,FALSE))</f>
        <v>Абайская  область</v>
      </c>
      <c r="C41" s="79" t="str" cm="1">
        <f t="array" ref="C41">_xlfn.IFS([1]Content_!$D$7=1,VLOOKUP([1]Employees!$A41,[1]Translation!$A:$S,[1]Employees!C$1,FALSE),[1]Content_!$D$7=2,VLOOKUP([1]Employees!$A41,[1]Translation!$A:$S,[1]Employees!C$1+6,FALSE),[1]Content_!$D$7=3,VLOOKUP([1]Employees!$A41,[1]Translation!$A:$S,[1]Employees!C$1+12,FALSE))</f>
        <v>чел.</v>
      </c>
      <c r="D41" s="297" t="s">
        <v>270</v>
      </c>
      <c r="E41" s="123" t="s">
        <v>270</v>
      </c>
      <c r="F41" s="123">
        <v>608</v>
      </c>
      <c r="G41" s="125">
        <v>5342</v>
      </c>
      <c r="H41" s="523">
        <v>6480</v>
      </c>
    </row>
    <row r="42" spans="1:8" x14ac:dyDescent="0.2">
      <c r="A42" s="2" t="s">
        <v>552</v>
      </c>
      <c r="B42" s="310" t="str" cm="1">
        <f t="array" ref="B42">_xlfn.IFS([1]Content_!$D$7=1,VLOOKUP([1]Employees!$A42,[1]Translation!$A:$S,[1]Employees!B$1,FALSE),[1]Content_!$D$7=2,VLOOKUP([1]Employees!$A42,[1]Translation!$A:$S,[1]Employees!B$1+6,FALSE),[1]Content_!$D$7=3,VLOOKUP([1]Employees!$A42,[1]Translation!$A:$S,[1]Employees!B$1+12,FALSE))</f>
        <v>Акмолинская область</v>
      </c>
      <c r="C42" s="79" t="str" cm="1">
        <f t="array" ref="C42">_xlfn.IFS([1]Content_!$D$7=1,VLOOKUP([1]Employees!$A42,[1]Translation!$A:$S,[1]Employees!C$1,FALSE),[1]Content_!$D$7=2,VLOOKUP([1]Employees!$A42,[1]Translation!$A:$S,[1]Employees!C$1+6,FALSE),[1]Content_!$D$7=3,VLOOKUP([1]Employees!$A42,[1]Translation!$A:$S,[1]Employees!C$1+12,FALSE))</f>
        <v>чел.</v>
      </c>
      <c r="D42" s="297">
        <v>7808</v>
      </c>
      <c r="E42" s="125">
        <v>7392</v>
      </c>
      <c r="F42" s="125">
        <v>9323</v>
      </c>
      <c r="G42" s="125">
        <v>9505</v>
      </c>
      <c r="H42" s="523">
        <v>11219</v>
      </c>
    </row>
    <row r="43" spans="1:8" x14ac:dyDescent="0.2">
      <c r="A43" s="2" t="s">
        <v>553</v>
      </c>
      <c r="B43" s="310" t="str" cm="1">
        <f t="array" ref="B43">_xlfn.IFS([1]Content_!$D$7=1,VLOOKUP([1]Employees!$A43,[1]Translation!$A:$S,[1]Employees!B$1,FALSE),[1]Content_!$D$7=2,VLOOKUP([1]Employees!$A43,[1]Translation!$A:$S,[1]Employees!B$1+6,FALSE),[1]Content_!$D$7=3,VLOOKUP([1]Employees!$A43,[1]Translation!$A:$S,[1]Employees!B$1+12,FALSE))</f>
        <v>Актюбинская область</v>
      </c>
      <c r="C43" s="79" t="str" cm="1">
        <f t="array" ref="C43">_xlfn.IFS([1]Content_!$D$7=1,VLOOKUP([1]Employees!$A43,[1]Translation!$A:$S,[1]Employees!C$1,FALSE),[1]Content_!$D$7=2,VLOOKUP([1]Employees!$A43,[1]Translation!$A:$S,[1]Employees!C$1+6,FALSE),[1]Content_!$D$7=3,VLOOKUP([1]Employees!$A43,[1]Translation!$A:$S,[1]Employees!C$1+12,FALSE))</f>
        <v>чел.</v>
      </c>
      <c r="D43" s="297">
        <v>16174</v>
      </c>
      <c r="E43" s="125">
        <v>14815</v>
      </c>
      <c r="F43" s="125">
        <v>14362</v>
      </c>
      <c r="G43" s="125">
        <v>14350</v>
      </c>
      <c r="H43" s="523">
        <v>15454</v>
      </c>
    </row>
    <row r="44" spans="1:8" x14ac:dyDescent="0.2">
      <c r="A44" s="2" t="s">
        <v>554</v>
      </c>
      <c r="B44" s="310" t="str" cm="1">
        <f t="array" ref="B44">_xlfn.IFS([1]Content_!$D$7=1,VLOOKUP([1]Employees!$A44,[1]Translation!$A:$S,[1]Employees!B$1,FALSE),[1]Content_!$D$7=2,VLOOKUP([1]Employees!$A44,[1]Translation!$A:$S,[1]Employees!B$1+6,FALSE),[1]Content_!$D$7=3,VLOOKUP([1]Employees!$A44,[1]Translation!$A:$S,[1]Employees!B$1+12,FALSE))</f>
        <v>Алматинская область</v>
      </c>
      <c r="C44" s="79" t="str" cm="1">
        <f t="array" ref="C44">_xlfn.IFS([1]Content_!$D$7=1,VLOOKUP([1]Employees!$A44,[1]Translation!$A:$S,[1]Employees!C$1,FALSE),[1]Content_!$D$7=2,VLOOKUP([1]Employees!$A44,[1]Translation!$A:$S,[1]Employees!C$1+6,FALSE),[1]Content_!$D$7=3,VLOOKUP([1]Employees!$A44,[1]Translation!$A:$S,[1]Employees!C$1+12,FALSE))</f>
        <v>чел.</v>
      </c>
      <c r="D44" s="297">
        <v>13426</v>
      </c>
      <c r="E44" s="125">
        <v>11098</v>
      </c>
      <c r="F44" s="125">
        <v>10818</v>
      </c>
      <c r="G44" s="125">
        <v>8069</v>
      </c>
      <c r="H44" s="523">
        <v>7820</v>
      </c>
    </row>
    <row r="45" spans="1:8" x14ac:dyDescent="0.2">
      <c r="A45" s="2" t="s">
        <v>555</v>
      </c>
      <c r="B45" s="310" t="str" cm="1">
        <f t="array" ref="B45">_xlfn.IFS([1]Content_!$D$7=1,VLOOKUP([1]Employees!$A45,[1]Translation!$A:$S,[1]Employees!B$1,FALSE),[1]Content_!$D$7=2,VLOOKUP([1]Employees!$A45,[1]Translation!$A:$S,[1]Employees!B$1+6,FALSE),[1]Content_!$D$7=3,VLOOKUP([1]Employees!$A45,[1]Translation!$A:$S,[1]Employees!B$1+12,FALSE))</f>
        <v>Атырауская область</v>
      </c>
      <c r="C45" s="79" t="str" cm="1">
        <f t="array" ref="C45">_xlfn.IFS([1]Content_!$D$7=1,VLOOKUP([1]Employees!$A45,[1]Translation!$A:$S,[1]Employees!C$1,FALSE),[1]Content_!$D$7=2,VLOOKUP([1]Employees!$A45,[1]Translation!$A:$S,[1]Employees!C$1+6,FALSE),[1]Content_!$D$7=3,VLOOKUP([1]Employees!$A45,[1]Translation!$A:$S,[1]Employees!C$1+12,FALSE))</f>
        <v>чел.</v>
      </c>
      <c r="D45" s="297">
        <v>18721</v>
      </c>
      <c r="E45" s="125">
        <v>17935</v>
      </c>
      <c r="F45" s="125">
        <v>17662</v>
      </c>
      <c r="G45" s="125">
        <v>18247</v>
      </c>
      <c r="H45" s="523">
        <v>18564</v>
      </c>
    </row>
    <row r="46" spans="1:8" x14ac:dyDescent="0.2">
      <c r="A46" s="2" t="s">
        <v>556</v>
      </c>
      <c r="B46" s="310" t="str" cm="1">
        <f t="array" ref="B46">_xlfn.IFS([1]Content_!$D$7=1,VLOOKUP([1]Employees!$A46,[1]Translation!$A:$S,[1]Employees!B$1,FALSE),[1]Content_!$D$7=2,VLOOKUP([1]Employees!$A46,[1]Translation!$A:$S,[1]Employees!B$1+6,FALSE),[1]Content_!$D$7=3,VLOOKUP([1]Employees!$A46,[1]Translation!$A:$S,[1]Employees!B$1+12,FALSE))</f>
        <v>Западно-Казахстанская область</v>
      </c>
      <c r="C46" s="79" t="str" cm="1">
        <f t="array" ref="C46">_xlfn.IFS([1]Content_!$D$7=1,VLOOKUP([1]Employees!$A46,[1]Translation!$A:$S,[1]Employees!C$1,FALSE),[1]Content_!$D$7=2,VLOOKUP([1]Employees!$A46,[1]Translation!$A:$S,[1]Employees!C$1+6,FALSE),[1]Content_!$D$7=3,VLOOKUP([1]Employees!$A46,[1]Translation!$A:$S,[1]Employees!C$1+12,FALSE))</f>
        <v>чел.</v>
      </c>
      <c r="D46" s="297">
        <v>4177</v>
      </c>
      <c r="E46" s="125">
        <v>3931</v>
      </c>
      <c r="F46" s="125">
        <v>4623</v>
      </c>
      <c r="G46" s="125">
        <v>4607</v>
      </c>
      <c r="H46" s="523">
        <v>5001</v>
      </c>
    </row>
    <row r="47" spans="1:8" x14ac:dyDescent="0.2">
      <c r="A47" s="2" t="s">
        <v>557</v>
      </c>
      <c r="B47" s="310" t="str" cm="1">
        <f t="array" ref="B47">_xlfn.IFS([1]Content_!$D$7=1,VLOOKUP([1]Employees!$A47,[1]Translation!$A:$S,[1]Employees!B$1,FALSE),[1]Content_!$D$7=2,VLOOKUP([1]Employees!$A47,[1]Translation!$A:$S,[1]Employees!B$1+6,FALSE),[1]Content_!$D$7=3,VLOOKUP([1]Employees!$A47,[1]Translation!$A:$S,[1]Employees!B$1+12,FALSE))</f>
        <v>Жамбылская  область</v>
      </c>
      <c r="C47" s="79" t="str" cm="1">
        <f t="array" ref="C47">_xlfn.IFS([1]Content_!$D$7=1,VLOOKUP([1]Employees!$A47,[1]Translation!$A:$S,[1]Employees!C$1,FALSE),[1]Content_!$D$7=2,VLOOKUP([1]Employees!$A47,[1]Translation!$A:$S,[1]Employees!C$1+6,FALSE),[1]Content_!$D$7=3,VLOOKUP([1]Employees!$A47,[1]Translation!$A:$S,[1]Employees!C$1+12,FALSE))</f>
        <v>чел.</v>
      </c>
      <c r="D47" s="297">
        <v>11393</v>
      </c>
      <c r="E47" s="125">
        <v>10043</v>
      </c>
      <c r="F47" s="125">
        <v>9685</v>
      </c>
      <c r="G47" s="125">
        <v>9591</v>
      </c>
      <c r="H47" s="523">
        <v>10455</v>
      </c>
    </row>
    <row r="48" spans="1:8" x14ac:dyDescent="0.2">
      <c r="A48" s="2" t="s">
        <v>558</v>
      </c>
      <c r="B48" s="310" t="str" cm="1">
        <f t="array" ref="B48">_xlfn.IFS([1]Content_!$D$7=1,VLOOKUP([1]Employees!$A48,[1]Translation!$A:$S,[1]Employees!B$1,FALSE),[1]Content_!$D$7=2,VLOOKUP([1]Employees!$A48,[1]Translation!$A:$S,[1]Employees!B$1+6,FALSE),[1]Content_!$D$7=3,VLOOKUP([1]Employees!$A48,[1]Translation!$A:$S,[1]Employees!B$1+12,FALSE))</f>
        <v>Жетысуская область</v>
      </c>
      <c r="C48" s="79" t="str" cm="1">
        <f t="array" ref="C48">_xlfn.IFS([1]Content_!$D$7=1,VLOOKUP([1]Employees!$A48,[1]Translation!$A:$S,[1]Employees!C$1,FALSE),[1]Content_!$D$7=2,VLOOKUP([1]Employees!$A48,[1]Translation!$A:$S,[1]Employees!C$1+6,FALSE),[1]Content_!$D$7=3,VLOOKUP([1]Employees!$A48,[1]Translation!$A:$S,[1]Employees!C$1+12,FALSE))</f>
        <v>чел.</v>
      </c>
      <c r="D48" s="297" t="s">
        <v>270</v>
      </c>
      <c r="E48" s="123" t="s">
        <v>270</v>
      </c>
      <c r="F48" s="125">
        <v>1325</v>
      </c>
      <c r="G48" s="125">
        <v>6159</v>
      </c>
      <c r="H48" s="523">
        <v>8448</v>
      </c>
    </row>
    <row r="49" spans="1:8" x14ac:dyDescent="0.2">
      <c r="A49" s="2" t="s">
        <v>559</v>
      </c>
      <c r="B49" s="310" t="str" cm="1">
        <f t="array" ref="B49">_xlfn.IFS([1]Content_!$D$7=1,VLOOKUP([1]Employees!$A49,[1]Translation!$A:$S,[1]Employees!B$1,FALSE),[1]Content_!$D$7=2,VLOOKUP([1]Employees!$A49,[1]Translation!$A:$S,[1]Employees!B$1+6,FALSE),[1]Content_!$D$7=3,VLOOKUP([1]Employees!$A49,[1]Translation!$A:$S,[1]Employees!B$1+12,FALSE))</f>
        <v>Карагандинская область</v>
      </c>
      <c r="C49" s="79" t="str" cm="1">
        <f t="array" ref="C49">_xlfn.IFS([1]Content_!$D$7=1,VLOOKUP([1]Employees!$A49,[1]Translation!$A:$S,[1]Employees!C$1,FALSE),[1]Content_!$D$7=2,VLOOKUP([1]Employees!$A49,[1]Translation!$A:$S,[1]Employees!C$1+6,FALSE),[1]Content_!$D$7=3,VLOOKUP([1]Employees!$A49,[1]Translation!$A:$S,[1]Employees!C$1+12,FALSE))</f>
        <v>чел.</v>
      </c>
      <c r="D49" s="297">
        <v>16597</v>
      </c>
      <c r="E49" s="125">
        <v>14399</v>
      </c>
      <c r="F49" s="125">
        <v>14345</v>
      </c>
      <c r="G49" s="125">
        <v>13990</v>
      </c>
      <c r="H49" s="523">
        <v>14875</v>
      </c>
    </row>
    <row r="50" spans="1:8" x14ac:dyDescent="0.2">
      <c r="A50" s="2" t="s">
        <v>560</v>
      </c>
      <c r="B50" s="310" t="str" cm="1">
        <f t="array" ref="B50">_xlfn.IFS([1]Content_!$D$7=1,VLOOKUP([1]Employees!$A50,[1]Translation!$A:$S,[1]Employees!B$1,FALSE),[1]Content_!$D$7=2,VLOOKUP([1]Employees!$A50,[1]Translation!$A:$S,[1]Employees!B$1+6,FALSE),[1]Content_!$D$7=3,VLOOKUP([1]Employees!$A50,[1]Translation!$A:$S,[1]Employees!B$1+12,FALSE))</f>
        <v>Костанайская  область</v>
      </c>
      <c r="C50" s="79" t="str" cm="1">
        <f t="array" ref="C50">_xlfn.IFS([1]Content_!$D$7=1,VLOOKUP([1]Employees!$A50,[1]Translation!$A:$S,[1]Employees!C$1,FALSE),[1]Content_!$D$7=2,VLOOKUP([1]Employees!$A50,[1]Translation!$A:$S,[1]Employees!C$1+6,FALSE),[1]Content_!$D$7=3,VLOOKUP([1]Employees!$A50,[1]Translation!$A:$S,[1]Employees!C$1+12,FALSE))</f>
        <v>чел.</v>
      </c>
      <c r="D50" s="297">
        <v>10856</v>
      </c>
      <c r="E50" s="125">
        <v>8662</v>
      </c>
      <c r="F50" s="125">
        <v>8934</v>
      </c>
      <c r="G50" s="125">
        <v>9665</v>
      </c>
      <c r="H50" s="523">
        <v>9561</v>
      </c>
    </row>
    <row r="51" spans="1:8" x14ac:dyDescent="0.2">
      <c r="A51" s="2" t="s">
        <v>561</v>
      </c>
      <c r="B51" s="310" t="str" cm="1">
        <f t="array" ref="B51">_xlfn.IFS([1]Content_!$D$7=1,VLOOKUP([1]Employees!$A51,[1]Translation!$A:$S,[1]Employees!B$1,FALSE),[1]Content_!$D$7=2,VLOOKUP([1]Employees!$A51,[1]Translation!$A:$S,[1]Employees!B$1+6,FALSE),[1]Content_!$D$7=3,VLOOKUP([1]Employees!$A51,[1]Translation!$A:$S,[1]Employees!B$1+12,FALSE))</f>
        <v>Кызылординская область</v>
      </c>
      <c r="C51" s="79" t="str" cm="1">
        <f t="array" ref="C51">_xlfn.IFS([1]Content_!$D$7=1,VLOOKUP([1]Employees!$A51,[1]Translation!$A:$S,[1]Employees!C$1,FALSE),[1]Content_!$D$7=2,VLOOKUP([1]Employees!$A51,[1]Translation!$A:$S,[1]Employees!C$1+6,FALSE),[1]Content_!$D$7=3,VLOOKUP([1]Employees!$A51,[1]Translation!$A:$S,[1]Employees!C$1+12,FALSE))</f>
        <v>чел.</v>
      </c>
      <c r="D51" s="297">
        <v>12744</v>
      </c>
      <c r="E51" s="125">
        <v>11845</v>
      </c>
      <c r="F51" s="125">
        <v>12322</v>
      </c>
      <c r="G51" s="125">
        <v>12620</v>
      </c>
      <c r="H51" s="523">
        <v>13567</v>
      </c>
    </row>
    <row r="52" spans="1:8" x14ac:dyDescent="0.2">
      <c r="A52" s="2" t="s">
        <v>562</v>
      </c>
      <c r="B52" s="310" t="str" cm="1">
        <f t="array" ref="B52">_xlfn.IFS([1]Content_!$D$7=1,VLOOKUP([1]Employees!$A52,[1]Translation!$A:$S,[1]Employees!B$1,FALSE),[1]Content_!$D$7=2,VLOOKUP([1]Employees!$A52,[1]Translation!$A:$S,[1]Employees!B$1+6,FALSE),[1]Content_!$D$7=3,VLOOKUP([1]Employees!$A52,[1]Translation!$A:$S,[1]Employees!B$1+12,FALSE))</f>
        <v>Мангистауская область</v>
      </c>
      <c r="C52" s="79" t="str" cm="1">
        <f t="array" ref="C52">_xlfn.IFS([1]Content_!$D$7=1,VLOOKUP([1]Employees!$A52,[1]Translation!$A:$S,[1]Employees!C$1,FALSE),[1]Content_!$D$7=2,VLOOKUP([1]Employees!$A52,[1]Translation!$A:$S,[1]Employees!C$1+6,FALSE),[1]Content_!$D$7=3,VLOOKUP([1]Employees!$A52,[1]Translation!$A:$S,[1]Employees!C$1+12,FALSE))</f>
        <v>чел.</v>
      </c>
      <c r="D52" s="297">
        <v>27007</v>
      </c>
      <c r="E52" s="125">
        <v>26460</v>
      </c>
      <c r="F52" s="125">
        <v>27415</v>
      </c>
      <c r="G52" s="125">
        <v>28501</v>
      </c>
      <c r="H52" s="523">
        <v>28973</v>
      </c>
    </row>
    <row r="53" spans="1:8" x14ac:dyDescent="0.2">
      <c r="A53" s="2" t="s">
        <v>563</v>
      </c>
      <c r="B53" s="310" t="str" cm="1">
        <f t="array" ref="B53">_xlfn.IFS([1]Content_!$D$7=1,VLOOKUP([1]Employees!$A53,[1]Translation!$A:$S,[1]Employees!B$1,FALSE),[1]Content_!$D$7=2,VLOOKUP([1]Employees!$A53,[1]Translation!$A:$S,[1]Employees!B$1+6,FALSE),[1]Content_!$D$7=3,VLOOKUP([1]Employees!$A53,[1]Translation!$A:$S,[1]Employees!B$1+12,FALSE))</f>
        <v>Павлодарская область</v>
      </c>
      <c r="C53" s="79" t="str" cm="1">
        <f t="array" ref="C53">_xlfn.IFS([1]Content_!$D$7=1,VLOOKUP([1]Employees!$A53,[1]Translation!$A:$S,[1]Employees!C$1,FALSE),[1]Content_!$D$7=2,VLOOKUP([1]Employees!$A53,[1]Translation!$A:$S,[1]Employees!C$1+6,FALSE),[1]Content_!$D$7=3,VLOOKUP([1]Employees!$A53,[1]Translation!$A:$S,[1]Employees!C$1+12,FALSE))</f>
        <v>чел.</v>
      </c>
      <c r="D53" s="297">
        <v>22417</v>
      </c>
      <c r="E53" s="125">
        <v>20457</v>
      </c>
      <c r="F53" s="125">
        <v>20651</v>
      </c>
      <c r="G53" s="125">
        <v>21530</v>
      </c>
      <c r="H53" s="523">
        <v>22662</v>
      </c>
    </row>
    <row r="54" spans="1:8" x14ac:dyDescent="0.2">
      <c r="A54" s="2" t="s">
        <v>564</v>
      </c>
      <c r="B54" s="310" t="str" cm="1">
        <f t="array" ref="B54">_xlfn.IFS([1]Content_!$D$7=1,VLOOKUP([1]Employees!$A54,[1]Translation!$A:$S,[1]Employees!B$1,FALSE),[1]Content_!$D$7=2,VLOOKUP([1]Employees!$A54,[1]Translation!$A:$S,[1]Employees!B$1+6,FALSE),[1]Content_!$D$7=3,VLOOKUP([1]Employees!$A54,[1]Translation!$A:$S,[1]Employees!B$1+12,FALSE))</f>
        <v>Северо-Казахстанская область</v>
      </c>
      <c r="C54" s="79" t="str" cm="1">
        <f t="array" ref="C54">_xlfn.IFS([1]Content_!$D$7=1,VLOOKUP([1]Employees!$A54,[1]Translation!$A:$S,[1]Employees!C$1,FALSE),[1]Content_!$D$7=2,VLOOKUP([1]Employees!$A54,[1]Translation!$A:$S,[1]Employees!C$1+6,FALSE),[1]Content_!$D$7=3,VLOOKUP([1]Employees!$A54,[1]Translation!$A:$S,[1]Employees!C$1+12,FALSE))</f>
        <v>чел.</v>
      </c>
      <c r="D54" s="297">
        <v>3216</v>
      </c>
      <c r="E54" s="125">
        <v>2581</v>
      </c>
      <c r="F54" s="125">
        <v>2711</v>
      </c>
      <c r="G54" s="125">
        <v>3492</v>
      </c>
      <c r="H54" s="523">
        <v>3715</v>
      </c>
    </row>
    <row r="55" spans="1:8" x14ac:dyDescent="0.2">
      <c r="A55" s="2" t="s">
        <v>565</v>
      </c>
      <c r="B55" s="310" t="str" cm="1">
        <f t="array" ref="B55">_xlfn.IFS([1]Content_!$D$7=1,VLOOKUP([1]Employees!$A55,[1]Translation!$A:$S,[1]Employees!B$1,FALSE),[1]Content_!$D$7=2,VLOOKUP([1]Employees!$A55,[1]Translation!$A:$S,[1]Employees!B$1+6,FALSE),[1]Content_!$D$7=3,VLOOKUP([1]Employees!$A55,[1]Translation!$A:$S,[1]Employees!B$1+12,FALSE))</f>
        <v>Туркестанская  область</v>
      </c>
      <c r="C55" s="79" t="str" cm="1">
        <f t="array" ref="C55">_xlfn.IFS([1]Content_!$D$7=1,VLOOKUP([1]Employees!$A55,[1]Translation!$A:$S,[1]Employees!C$1,FALSE),[1]Content_!$D$7=2,VLOOKUP([1]Employees!$A55,[1]Translation!$A:$S,[1]Employees!C$1+6,FALSE),[1]Content_!$D$7=3,VLOOKUP([1]Employees!$A55,[1]Translation!$A:$S,[1]Employees!C$1+12,FALSE))</f>
        <v>чел.</v>
      </c>
      <c r="D55" s="297">
        <v>15007</v>
      </c>
      <c r="E55" s="125">
        <v>14558</v>
      </c>
      <c r="F55" s="125">
        <v>17067</v>
      </c>
      <c r="G55" s="125">
        <v>18074</v>
      </c>
      <c r="H55" s="523">
        <v>17954</v>
      </c>
    </row>
    <row r="56" spans="1:8" x14ac:dyDescent="0.2">
      <c r="A56" s="2" t="s">
        <v>566</v>
      </c>
      <c r="B56" s="310" t="str" cm="1">
        <f t="array" ref="B56">_xlfn.IFS([1]Content_!$D$7=1,VLOOKUP([1]Employees!$A56,[1]Translation!$A:$S,[1]Employees!B$1,FALSE),[1]Content_!$D$7=2,VLOOKUP([1]Employees!$A56,[1]Translation!$A:$S,[1]Employees!B$1+6,FALSE),[1]Content_!$D$7=3,VLOOKUP([1]Employees!$A56,[1]Translation!$A:$S,[1]Employees!B$1+12,FALSE))</f>
        <v>Улытауская область</v>
      </c>
      <c r="C56" s="79" t="str" cm="1">
        <f t="array" ref="C56">_xlfn.IFS([1]Content_!$D$7=1,VLOOKUP([1]Employees!$A56,[1]Translation!$A:$S,[1]Employees!C$1,FALSE),[1]Content_!$D$7=2,VLOOKUP([1]Employees!$A56,[1]Translation!$A:$S,[1]Employees!C$1+6,FALSE),[1]Content_!$D$7=3,VLOOKUP([1]Employees!$A56,[1]Translation!$A:$S,[1]Employees!C$1+12,FALSE))</f>
        <v>чел.</v>
      </c>
      <c r="D56" s="297" t="s">
        <v>270</v>
      </c>
      <c r="E56" s="123" t="s">
        <v>270</v>
      </c>
      <c r="F56" s="123">
        <v>707</v>
      </c>
      <c r="G56" s="125">
        <v>1980</v>
      </c>
      <c r="H56" s="523">
        <v>2681</v>
      </c>
    </row>
    <row r="57" spans="1:8" x14ac:dyDescent="0.2">
      <c r="A57" s="2" t="s">
        <v>567</v>
      </c>
      <c r="B57" s="310" t="str" cm="1">
        <f t="array" ref="B57">_xlfn.IFS([1]Content_!$D$7=1,VLOOKUP([1]Employees!$A57,[1]Translation!$A:$S,[1]Employees!B$1,FALSE),[1]Content_!$D$7=2,VLOOKUP([1]Employees!$A57,[1]Translation!$A:$S,[1]Employees!B$1+6,FALSE),[1]Content_!$D$7=3,VLOOKUP([1]Employees!$A57,[1]Translation!$A:$S,[1]Employees!B$1+12,FALSE))</f>
        <v>Восточно-Казахстанская область</v>
      </c>
      <c r="C57" s="79" t="str" cm="1">
        <f t="array" ref="C57">_xlfn.IFS([1]Content_!$D$7=1,VLOOKUP([1]Employees!$A57,[1]Translation!$A:$S,[1]Employees!C$1,FALSE),[1]Content_!$D$7=2,VLOOKUP([1]Employees!$A57,[1]Translation!$A:$S,[1]Employees!C$1+6,FALSE),[1]Content_!$D$7=3,VLOOKUP([1]Employees!$A57,[1]Translation!$A:$S,[1]Employees!C$1+12,FALSE))</f>
        <v>чел.</v>
      </c>
      <c r="D57" s="297">
        <v>14909</v>
      </c>
      <c r="E57" s="125">
        <v>12696</v>
      </c>
      <c r="F57" s="125">
        <v>13019</v>
      </c>
      <c r="G57" s="125">
        <v>9323</v>
      </c>
      <c r="H57" s="523">
        <v>8759</v>
      </c>
    </row>
    <row r="58" spans="1:8" x14ac:dyDescent="0.2">
      <c r="A58" s="2" t="s">
        <v>568</v>
      </c>
      <c r="B58" s="310" t="str" cm="1">
        <f t="array" ref="B58">_xlfn.IFS([1]Content_!$D$7=1,VLOOKUP([1]Employees!$A58,[1]Translation!$A:$S,[1]Employees!B$1,FALSE),[1]Content_!$D$7=2,VLOOKUP([1]Employees!$A58,[1]Translation!$A:$S,[1]Employees!B$1+6,FALSE),[1]Content_!$D$7=3,VLOOKUP([1]Employees!$A58,[1]Translation!$A:$S,[1]Employees!B$1+12,FALSE))</f>
        <v>Южно-Казахстанская область (справочно, по примеру 2022 года)</v>
      </c>
      <c r="C58" s="79" t="str" cm="1">
        <f t="array" ref="C58">_xlfn.IFS([1]Content_!$D$7=1,VLOOKUP([1]Employees!$A58,[1]Translation!$A:$S,[1]Employees!C$1,FALSE),[1]Content_!$D$7=2,VLOOKUP([1]Employees!$A58,[1]Translation!$A:$S,[1]Employees!C$1+6,FALSE),[1]Content_!$D$7=3,VLOOKUP([1]Employees!$A58,[1]Translation!$A:$S,[1]Employees!C$1+12,FALSE))</f>
        <v>чел.</v>
      </c>
      <c r="D58" s="297">
        <v>2177</v>
      </c>
      <c r="E58" s="125">
        <v>2029</v>
      </c>
      <c r="F58" s="123">
        <v>13</v>
      </c>
      <c r="G58" s="123" t="s">
        <v>270</v>
      </c>
      <c r="H58" s="521" t="s">
        <v>270</v>
      </c>
    </row>
    <row r="59" spans="1:8" x14ac:dyDescent="0.2">
      <c r="A59" s="2" t="s">
        <v>569</v>
      </c>
      <c r="B59" s="310" t="str" cm="1">
        <f t="array" ref="B59">_xlfn.IFS([1]Content_!$D$7=1,VLOOKUP([1]Employees!$A59,[1]Translation!$A:$S,[1]Employees!B$1,FALSE),[1]Content_!$D$7=2,VLOOKUP([1]Employees!$A59,[1]Translation!$A:$S,[1]Employees!B$1+6,FALSE),[1]Content_!$D$7=3,VLOOKUP([1]Employees!$A59,[1]Translation!$A:$S,[1]Employees!B$1+12,FALSE))</f>
        <v>г.Астана</v>
      </c>
      <c r="C59" s="79" t="str" cm="1">
        <f t="array" ref="C59">_xlfn.IFS([1]Content_!$D$7=1,VLOOKUP([1]Employees!$A59,[1]Translation!$A:$S,[1]Employees!C$1,FALSE),[1]Content_!$D$7=2,VLOOKUP([1]Employees!$A59,[1]Translation!$A:$S,[1]Employees!C$1+6,FALSE),[1]Content_!$D$7=3,VLOOKUP([1]Employees!$A59,[1]Translation!$A:$S,[1]Employees!C$1+12,FALSE))</f>
        <v>чел.</v>
      </c>
      <c r="D59" s="297">
        <v>22970</v>
      </c>
      <c r="E59" s="125">
        <v>20043</v>
      </c>
      <c r="F59" s="125">
        <v>17781</v>
      </c>
      <c r="G59" s="125">
        <v>18939</v>
      </c>
      <c r="H59" s="523">
        <v>20019</v>
      </c>
    </row>
    <row r="60" spans="1:8" x14ac:dyDescent="0.2">
      <c r="A60" s="2" t="s">
        <v>570</v>
      </c>
      <c r="B60" s="310" t="str" cm="1">
        <f t="array" ref="B60">_xlfn.IFS([1]Content_!$D$7=1,VLOOKUP([1]Employees!$A60,[1]Translation!$A:$S,[1]Employees!B$1,FALSE),[1]Content_!$D$7=2,VLOOKUP([1]Employees!$A60,[1]Translation!$A:$S,[1]Employees!B$1+6,FALSE),[1]Content_!$D$7=3,VLOOKUP([1]Employees!$A60,[1]Translation!$A:$S,[1]Employees!B$1+12,FALSE))</f>
        <v>г. Алматы</v>
      </c>
      <c r="C60" s="79" t="str" cm="1">
        <f t="array" ref="C60">_xlfn.IFS([1]Content_!$D$7=1,VLOOKUP([1]Employees!$A60,[1]Translation!$A:$S,[1]Employees!C$1,FALSE),[1]Content_!$D$7=2,VLOOKUP([1]Employees!$A60,[1]Translation!$A:$S,[1]Employees!C$1+6,FALSE),[1]Content_!$D$7=3,VLOOKUP([1]Employees!$A60,[1]Translation!$A:$S,[1]Employees!C$1+12,FALSE))</f>
        <v>чел.</v>
      </c>
      <c r="D60" s="297">
        <v>27812</v>
      </c>
      <c r="E60" s="125">
        <v>27628</v>
      </c>
      <c r="F60" s="125">
        <v>24796</v>
      </c>
      <c r="G60" s="125">
        <v>22658</v>
      </c>
      <c r="H60" s="523">
        <v>17753</v>
      </c>
    </row>
    <row r="61" spans="1:8" x14ac:dyDescent="0.2">
      <c r="A61" s="2" t="s">
        <v>571</v>
      </c>
      <c r="B61" s="310" t="str" cm="1">
        <f t="array" ref="B61">_xlfn.IFS([1]Content_!$D$7=1,VLOOKUP([1]Employees!$A61,[1]Translation!$A:$S,[1]Employees!B$1,FALSE),[1]Content_!$D$7=2,VLOOKUP([1]Employees!$A61,[1]Translation!$A:$S,[1]Employees!B$1+6,FALSE),[1]Content_!$D$7=3,VLOOKUP([1]Employees!$A61,[1]Translation!$A:$S,[1]Employees!B$1+12,FALSE))</f>
        <v>г. Шымкент</v>
      </c>
      <c r="C61" s="79" t="str" cm="1">
        <f t="array" ref="C61">_xlfn.IFS([1]Content_!$D$7=1,VLOOKUP([1]Employees!$A61,[1]Translation!$A:$S,[1]Employees!C$1,FALSE),[1]Content_!$D$7=2,VLOOKUP([1]Employees!$A61,[1]Translation!$A:$S,[1]Employees!C$1+6,FALSE),[1]Content_!$D$7=3,VLOOKUP([1]Employees!$A61,[1]Translation!$A:$S,[1]Employees!C$1+12,FALSE))</f>
        <v>чел.</v>
      </c>
      <c r="D61" s="297">
        <v>4398</v>
      </c>
      <c r="E61" s="125">
        <v>4146</v>
      </c>
      <c r="F61" s="125">
        <v>4810</v>
      </c>
      <c r="G61" s="125">
        <v>4770</v>
      </c>
      <c r="H61" s="523">
        <v>5310</v>
      </c>
    </row>
    <row r="62" spans="1:8" x14ac:dyDescent="0.2">
      <c r="A62" s="2" t="s">
        <v>572</v>
      </c>
      <c r="B62" s="310" t="str" cm="1">
        <f t="array" ref="B62">_xlfn.IFS([1]Content_!$D$7=1,VLOOKUP([1]Employees!$A62,[1]Translation!$A:$S,[1]Employees!B$1,FALSE),[1]Content_!$D$7=2,VLOOKUP([1]Employees!$A62,[1]Translation!$A:$S,[1]Employees!B$1+6,FALSE),[1]Content_!$D$7=3,VLOOKUP([1]Employees!$A62,[1]Translation!$A:$S,[1]Employees!B$1+12,FALSE))</f>
        <v>Прочие области (справочно, по примеру 2022 года)</v>
      </c>
      <c r="C62" s="79" t="str" cm="1">
        <f t="array" ref="C62">_xlfn.IFS([1]Content_!$D$7=1,VLOOKUP([1]Employees!$A62,[1]Translation!$A:$S,[1]Employees!C$1,FALSE),[1]Content_!$D$7=2,VLOOKUP([1]Employees!$A62,[1]Translation!$A:$S,[1]Employees!C$1+6,FALSE),[1]Content_!$D$7=3,VLOOKUP([1]Employees!$A62,[1]Translation!$A:$S,[1]Employees!C$1+12,FALSE))</f>
        <v>чел.</v>
      </c>
      <c r="D62" s="297">
        <v>0</v>
      </c>
      <c r="E62" s="123" t="s">
        <v>270</v>
      </c>
      <c r="F62" s="123" t="s">
        <v>270</v>
      </c>
      <c r="G62" s="123">
        <v>961</v>
      </c>
      <c r="H62" s="521" t="s">
        <v>270</v>
      </c>
    </row>
    <row r="63" spans="1:8" x14ac:dyDescent="0.2">
      <c r="A63" s="2" t="s">
        <v>573</v>
      </c>
      <c r="B63" s="309" t="str" cm="1">
        <f t="array" ref="B63">_xlfn.IFS([1]Content_!$D$7=1,VLOOKUP([1]Employees!$A63,[1]Translation!$A:$S,[1]Employees!B$1,FALSE),[1]Content_!$D$7=2,VLOOKUP([1]Employees!$A63,[1]Translation!$A:$S,[1]Employees!B$1+6,FALSE),[1]Content_!$D$7=3,VLOOKUP([1]Employees!$A63,[1]Translation!$A:$S,[1]Employees!B$1+12,FALSE))</f>
        <v>За пределами Республики Казахстан</v>
      </c>
      <c r="C63" s="88" t="str" cm="1">
        <f t="array" ref="C63">_xlfn.IFS([1]Content_!$D$7=1,VLOOKUP([1]Employees!$A63,[1]Translation!$A:$S,[1]Employees!C$1,FALSE),[1]Content_!$D$7=2,VLOOKUP([1]Employees!$A63,[1]Translation!$A:$S,[1]Employees!C$1+6,FALSE),[1]Content_!$D$7=3,VLOOKUP([1]Employees!$A63,[1]Translation!$A:$S,[1]Employees!C$1+12,FALSE))</f>
        <v>чел.</v>
      </c>
      <c r="D63" s="297">
        <v>7550</v>
      </c>
      <c r="E63" s="126">
        <v>7417</v>
      </c>
      <c r="F63" s="126">
        <v>7585</v>
      </c>
      <c r="G63" s="126">
        <v>7960</v>
      </c>
      <c r="H63" s="514">
        <v>8274</v>
      </c>
    </row>
    <row r="64" spans="1:8" ht="17" x14ac:dyDescent="0.2">
      <c r="A64" s="2" t="s">
        <v>574</v>
      </c>
      <c r="B64" s="306" t="str" cm="1">
        <f t="array" ref="B64">_xlfn.IFS([1]Content_!$D$7=1,VLOOKUP([1]Employees!$A64,[1]Translation!$A:$S,[1]Employees!B$1,FALSE),[1]Content_!$D$7=2,VLOOKUP([1]Employees!$A64,[1]Translation!$A:$S,[1]Employees!B$1+6,FALSE),[1]Content_!$D$7=3,VLOOKUP([1]Employees!$A64,[1]Translation!$A:$S,[1]Employees!B$1+12,FALSE))</f>
        <v>Временные* работники</v>
      </c>
      <c r="C64" s="284" t="str" cm="1">
        <f t="array" ref="C64">_xlfn.IFS([1]Content_!$D$7=1,VLOOKUP([1]Employees!$A64,[1]Translation!$A:$S,[1]Employees!C$1,FALSE),[1]Content_!$D$7=2,VLOOKUP([1]Employees!$A64,[1]Translation!$A:$S,[1]Employees!C$1+6,FALSE),[1]Content_!$D$7=3,VLOOKUP([1]Employees!$A64,[1]Translation!$A:$S,[1]Employees!C$1+12,FALSE))</f>
        <v>чел.</v>
      </c>
      <c r="D64" s="307">
        <v>10709</v>
      </c>
      <c r="E64" s="132">
        <v>21143</v>
      </c>
      <c r="F64" s="132">
        <v>21278</v>
      </c>
      <c r="G64" s="132">
        <v>17481</v>
      </c>
      <c r="H64" s="526">
        <v>6398</v>
      </c>
    </row>
    <row r="65" spans="1:8" ht="17" x14ac:dyDescent="0.2">
      <c r="A65" s="2" t="s">
        <v>575</v>
      </c>
      <c r="B65" s="308" t="str" cm="1">
        <f t="array" ref="B65">_xlfn.IFS([1]Content_!$D$7=1,VLOOKUP([1]Employees!$A65,[1]Translation!$A:$S,[1]Employees!B$1,FALSE),[1]Content_!$D$7=2,VLOOKUP([1]Employees!$A65,[1]Translation!$A:$S,[1]Employees!B$1+6,FALSE),[1]Content_!$D$7=3,VLOOKUP([1]Employees!$A65,[1]Translation!$A:$S,[1]Employees!B$1+12,FALSE))</f>
        <v>по региону:</v>
      </c>
      <c r="C65" s="64"/>
      <c r="D65" s="64"/>
      <c r="E65" s="534"/>
      <c r="F65" s="534"/>
      <c r="G65" s="534"/>
      <c r="H65" s="535"/>
    </row>
    <row r="66" spans="1:8" x14ac:dyDescent="0.2">
      <c r="A66" s="2" t="s">
        <v>576</v>
      </c>
      <c r="B66" s="309" t="str" cm="1">
        <f t="array" ref="B66">_xlfn.IFS([1]Content_!$D$7=1,VLOOKUP([1]Employees!$A66,[1]Translation!$A:$S,[1]Employees!B$1,FALSE),[1]Content_!$D$7=2,VLOOKUP([1]Employees!$A66,[1]Translation!$A:$S,[1]Employees!B$1+6,FALSE),[1]Content_!$D$7=3,VLOOKUP([1]Employees!$A66,[1]Translation!$A:$S,[1]Employees!B$1+12,FALSE))</f>
        <v>Республика Казахстан</v>
      </c>
      <c r="C66" s="79" t="str" cm="1">
        <f t="array" ref="C66">_xlfn.IFS([1]Content_!$D$7=1,VLOOKUP([1]Employees!$A66,[1]Translation!$A:$S,[1]Employees!C$1,FALSE),[1]Content_!$D$7=2,VLOOKUP([1]Employees!$A66,[1]Translation!$A:$S,[1]Employees!C$1+6,FALSE),[1]Content_!$D$7=3,VLOOKUP([1]Employees!$A66,[1]Translation!$A:$S,[1]Employees!C$1+12,FALSE))</f>
        <v>чел.</v>
      </c>
      <c r="D66" s="297">
        <v>10236</v>
      </c>
      <c r="E66" s="125">
        <v>20721</v>
      </c>
      <c r="F66" s="125">
        <v>20985</v>
      </c>
      <c r="G66" s="125">
        <v>17160</v>
      </c>
      <c r="H66" s="523">
        <v>6051</v>
      </c>
    </row>
    <row r="67" spans="1:8" x14ac:dyDescent="0.2">
      <c r="A67" s="2" t="s">
        <v>577</v>
      </c>
      <c r="B67" s="310" t="str" cm="1">
        <f t="array" ref="B67">_xlfn.IFS([1]Content_!$D$7=1,VLOOKUP([1]Employees!$A67,[1]Translation!$A:$S,[1]Employees!B$1,FALSE),[1]Content_!$D$7=2,VLOOKUP([1]Employees!$A67,[1]Translation!$A:$S,[1]Employees!B$1+6,FALSE),[1]Content_!$D$7=3,VLOOKUP([1]Employees!$A67,[1]Translation!$A:$S,[1]Employees!B$1+12,FALSE))</f>
        <v>Абайская  область</v>
      </c>
      <c r="C67" s="79" t="str" cm="1">
        <f t="array" ref="C67">_xlfn.IFS([1]Content_!$D$7=1,VLOOKUP([1]Employees!$A67,[1]Translation!$A:$S,[1]Employees!C$1,FALSE),[1]Content_!$D$7=2,VLOOKUP([1]Employees!$A67,[1]Translation!$A:$S,[1]Employees!C$1+6,FALSE),[1]Content_!$D$7=3,VLOOKUP([1]Employees!$A67,[1]Translation!$A:$S,[1]Employees!C$1+12,FALSE))</f>
        <v>чел.</v>
      </c>
      <c r="D67" s="297">
        <v>0</v>
      </c>
      <c r="E67" s="123" t="s">
        <v>270</v>
      </c>
      <c r="F67" s="123">
        <v>37</v>
      </c>
      <c r="G67" s="123">
        <v>576</v>
      </c>
      <c r="H67" s="521">
        <v>93</v>
      </c>
    </row>
    <row r="68" spans="1:8" x14ac:dyDescent="0.2">
      <c r="A68" s="2" t="s">
        <v>578</v>
      </c>
      <c r="B68" s="310" t="str" cm="1">
        <f t="array" ref="B68">_xlfn.IFS([1]Content_!$D$7=1,VLOOKUP([1]Employees!$A68,[1]Translation!$A:$S,[1]Employees!B$1,FALSE),[1]Content_!$D$7=2,VLOOKUP([1]Employees!$A68,[1]Translation!$A:$S,[1]Employees!B$1+6,FALSE),[1]Content_!$D$7=3,VLOOKUP([1]Employees!$A68,[1]Translation!$A:$S,[1]Employees!B$1+12,FALSE))</f>
        <v>Акмолинская область</v>
      </c>
      <c r="C68" s="79" t="str" cm="1">
        <f t="array" ref="C68">_xlfn.IFS([1]Content_!$D$7=1,VLOOKUP([1]Employees!$A68,[1]Translation!$A:$S,[1]Employees!C$1,FALSE),[1]Content_!$D$7=2,VLOOKUP([1]Employees!$A68,[1]Translation!$A:$S,[1]Employees!C$1+6,FALSE),[1]Content_!$D$7=3,VLOOKUP([1]Employees!$A68,[1]Translation!$A:$S,[1]Employees!C$1+12,FALSE))</f>
        <v>чел.</v>
      </c>
      <c r="D68" s="297">
        <v>284</v>
      </c>
      <c r="E68" s="123">
        <v>875</v>
      </c>
      <c r="F68" s="123">
        <v>1484</v>
      </c>
      <c r="G68" s="123">
        <v>1311</v>
      </c>
      <c r="H68" s="521">
        <v>163</v>
      </c>
    </row>
    <row r="69" spans="1:8" x14ac:dyDescent="0.2">
      <c r="A69" s="2" t="s">
        <v>579</v>
      </c>
      <c r="B69" s="310" t="str" cm="1">
        <f t="array" ref="B69">_xlfn.IFS([1]Content_!$D$7=1,VLOOKUP([1]Employees!$A69,[1]Translation!$A:$S,[1]Employees!B$1,FALSE),[1]Content_!$D$7=2,VLOOKUP([1]Employees!$A69,[1]Translation!$A:$S,[1]Employees!B$1+6,FALSE),[1]Content_!$D$7=3,VLOOKUP([1]Employees!$A69,[1]Translation!$A:$S,[1]Employees!B$1+12,FALSE))</f>
        <v>Актюбинская область</v>
      </c>
      <c r="C69" s="79" t="str" cm="1">
        <f t="array" ref="C69">_xlfn.IFS([1]Content_!$D$7=1,VLOOKUP([1]Employees!$A69,[1]Translation!$A:$S,[1]Employees!C$1,FALSE),[1]Content_!$D$7=2,VLOOKUP([1]Employees!$A69,[1]Translation!$A:$S,[1]Employees!C$1+6,FALSE),[1]Content_!$D$7=3,VLOOKUP([1]Employees!$A69,[1]Translation!$A:$S,[1]Employees!C$1+12,FALSE))</f>
        <v>чел.</v>
      </c>
      <c r="D69" s="297">
        <v>509</v>
      </c>
      <c r="E69" s="123">
        <v>952</v>
      </c>
      <c r="F69" s="123">
        <v>1246</v>
      </c>
      <c r="G69" s="123">
        <v>1722</v>
      </c>
      <c r="H69" s="521">
        <v>410</v>
      </c>
    </row>
    <row r="70" spans="1:8" x14ac:dyDescent="0.2">
      <c r="A70" s="2" t="s">
        <v>580</v>
      </c>
      <c r="B70" s="310" t="str" cm="1">
        <f t="array" ref="B70">_xlfn.IFS([1]Content_!$D$7=1,VLOOKUP([1]Employees!$A70,[1]Translation!$A:$S,[1]Employees!B$1,FALSE),[1]Content_!$D$7=2,VLOOKUP([1]Employees!$A70,[1]Translation!$A:$S,[1]Employees!B$1+6,FALSE),[1]Content_!$D$7=3,VLOOKUP([1]Employees!$A70,[1]Translation!$A:$S,[1]Employees!B$1+12,FALSE))</f>
        <v>Алматинская область</v>
      </c>
      <c r="C70" s="79" t="str" cm="1">
        <f t="array" ref="C70">_xlfn.IFS([1]Content_!$D$7=1,VLOOKUP([1]Employees!$A70,[1]Translation!$A:$S,[1]Employees!C$1,FALSE),[1]Content_!$D$7=2,VLOOKUP([1]Employees!$A70,[1]Translation!$A:$S,[1]Employees!C$1+6,FALSE),[1]Content_!$D$7=3,VLOOKUP([1]Employees!$A70,[1]Translation!$A:$S,[1]Employees!C$1+12,FALSE))</f>
        <v>чел.</v>
      </c>
      <c r="D70" s="297">
        <v>723</v>
      </c>
      <c r="E70" s="123">
        <v>1153</v>
      </c>
      <c r="F70" s="123">
        <v>1564</v>
      </c>
      <c r="G70" s="123">
        <v>681</v>
      </c>
      <c r="H70" s="521">
        <v>289</v>
      </c>
    </row>
    <row r="71" spans="1:8" x14ac:dyDescent="0.2">
      <c r="A71" s="2" t="s">
        <v>581</v>
      </c>
      <c r="B71" s="310" t="str" cm="1">
        <f t="array" ref="B71">_xlfn.IFS([1]Content_!$D$7=1,VLOOKUP([1]Employees!$A71,[1]Translation!$A:$S,[1]Employees!B$1,FALSE),[1]Content_!$D$7=2,VLOOKUP([1]Employees!$A71,[1]Translation!$A:$S,[1]Employees!B$1+6,FALSE),[1]Content_!$D$7=3,VLOOKUP([1]Employees!$A71,[1]Translation!$A:$S,[1]Employees!B$1+12,FALSE))</f>
        <v>Атырауская область</v>
      </c>
      <c r="C71" s="79" t="str" cm="1">
        <f t="array" ref="C71">_xlfn.IFS([1]Content_!$D$7=1,VLOOKUP([1]Employees!$A71,[1]Translation!$A:$S,[1]Employees!C$1,FALSE),[1]Content_!$D$7=2,VLOOKUP([1]Employees!$A71,[1]Translation!$A:$S,[1]Employees!C$1+6,FALSE),[1]Content_!$D$7=3,VLOOKUP([1]Employees!$A71,[1]Translation!$A:$S,[1]Employees!C$1+12,FALSE))</f>
        <v>чел.</v>
      </c>
      <c r="D71" s="297">
        <v>451</v>
      </c>
      <c r="E71" s="123">
        <v>685</v>
      </c>
      <c r="F71" s="123">
        <v>812</v>
      </c>
      <c r="G71" s="123">
        <v>777</v>
      </c>
      <c r="H71" s="521">
        <v>371</v>
      </c>
    </row>
    <row r="72" spans="1:8" x14ac:dyDescent="0.2">
      <c r="A72" s="2" t="s">
        <v>582</v>
      </c>
      <c r="B72" s="310" t="str" cm="1">
        <f t="array" ref="B72">_xlfn.IFS([1]Content_!$D$7=1,VLOOKUP([1]Employees!$A72,[1]Translation!$A:$S,[1]Employees!B$1,FALSE),[1]Content_!$D$7=2,VLOOKUP([1]Employees!$A72,[1]Translation!$A:$S,[1]Employees!B$1+6,FALSE),[1]Content_!$D$7=3,VLOOKUP([1]Employees!$A72,[1]Translation!$A:$S,[1]Employees!B$1+12,FALSE))</f>
        <v>Западно-Казахстанская область</v>
      </c>
      <c r="C72" s="79" t="str" cm="1">
        <f t="array" ref="C72">_xlfn.IFS([1]Content_!$D$7=1,VLOOKUP([1]Employees!$A72,[1]Translation!$A:$S,[1]Employees!C$1,FALSE),[1]Content_!$D$7=2,VLOOKUP([1]Employees!$A72,[1]Translation!$A:$S,[1]Employees!C$1+6,FALSE),[1]Content_!$D$7=3,VLOOKUP([1]Employees!$A72,[1]Translation!$A:$S,[1]Employees!C$1+12,FALSE))</f>
        <v>чел.</v>
      </c>
      <c r="D72" s="297">
        <v>247</v>
      </c>
      <c r="E72" s="123">
        <v>281</v>
      </c>
      <c r="F72" s="123">
        <v>357</v>
      </c>
      <c r="G72" s="123">
        <v>364</v>
      </c>
      <c r="H72" s="521">
        <v>137</v>
      </c>
    </row>
    <row r="73" spans="1:8" x14ac:dyDescent="0.2">
      <c r="A73" s="2" t="s">
        <v>583</v>
      </c>
      <c r="B73" s="310" t="str" cm="1">
        <f t="array" ref="B73">_xlfn.IFS([1]Content_!$D$7=1,VLOOKUP([1]Employees!$A73,[1]Translation!$A:$S,[1]Employees!B$1,FALSE),[1]Content_!$D$7=2,VLOOKUP([1]Employees!$A73,[1]Translation!$A:$S,[1]Employees!B$1+6,FALSE),[1]Content_!$D$7=3,VLOOKUP([1]Employees!$A73,[1]Translation!$A:$S,[1]Employees!B$1+12,FALSE))</f>
        <v>Жамбылская  область</v>
      </c>
      <c r="C73" s="79" t="str" cm="1">
        <f t="array" ref="C73">_xlfn.IFS([1]Content_!$D$7=1,VLOOKUP([1]Employees!$A73,[1]Translation!$A:$S,[1]Employees!C$1,FALSE),[1]Content_!$D$7=2,VLOOKUP([1]Employees!$A73,[1]Translation!$A:$S,[1]Employees!C$1+6,FALSE),[1]Content_!$D$7=3,VLOOKUP([1]Employees!$A73,[1]Translation!$A:$S,[1]Employees!C$1+12,FALSE))</f>
        <v>чел.</v>
      </c>
      <c r="D73" s="297">
        <v>399</v>
      </c>
      <c r="E73" s="123">
        <v>1244</v>
      </c>
      <c r="F73" s="123">
        <v>1062</v>
      </c>
      <c r="G73" s="123">
        <v>943</v>
      </c>
      <c r="H73" s="521">
        <v>189</v>
      </c>
    </row>
    <row r="74" spans="1:8" x14ac:dyDescent="0.2">
      <c r="A74" s="2" t="s">
        <v>584</v>
      </c>
      <c r="B74" s="310" t="str" cm="1">
        <f t="array" ref="B74">_xlfn.IFS([1]Content_!$D$7=1,VLOOKUP([1]Employees!$A74,[1]Translation!$A:$S,[1]Employees!B$1,FALSE),[1]Content_!$D$7=2,VLOOKUP([1]Employees!$A74,[1]Translation!$A:$S,[1]Employees!B$1+6,FALSE),[1]Content_!$D$7=3,VLOOKUP([1]Employees!$A74,[1]Translation!$A:$S,[1]Employees!B$1+12,FALSE))</f>
        <v>Жетысуская область</v>
      </c>
      <c r="C74" s="79" t="str" cm="1">
        <f t="array" ref="C74">_xlfn.IFS([1]Content_!$D$7=1,VLOOKUP([1]Employees!$A74,[1]Translation!$A:$S,[1]Employees!C$1,FALSE),[1]Content_!$D$7=2,VLOOKUP([1]Employees!$A74,[1]Translation!$A:$S,[1]Employees!C$1+6,FALSE),[1]Content_!$D$7=3,VLOOKUP([1]Employees!$A74,[1]Translation!$A:$S,[1]Employees!C$1+12,FALSE))</f>
        <v>чел.</v>
      </c>
      <c r="D74" s="297" t="s">
        <v>270</v>
      </c>
      <c r="E74" s="123" t="s">
        <v>270</v>
      </c>
      <c r="F74" s="123">
        <v>78</v>
      </c>
      <c r="G74" s="123">
        <v>366</v>
      </c>
      <c r="H74" s="521">
        <v>169</v>
      </c>
    </row>
    <row r="75" spans="1:8" x14ac:dyDescent="0.2">
      <c r="A75" s="2" t="s">
        <v>585</v>
      </c>
      <c r="B75" s="310" t="str" cm="1">
        <f t="array" ref="B75">_xlfn.IFS([1]Content_!$D$7=1,VLOOKUP([1]Employees!$A75,[1]Translation!$A:$S,[1]Employees!B$1,FALSE),[1]Content_!$D$7=2,VLOOKUP([1]Employees!$A75,[1]Translation!$A:$S,[1]Employees!B$1+6,FALSE),[1]Content_!$D$7=3,VLOOKUP([1]Employees!$A75,[1]Translation!$A:$S,[1]Employees!B$1+12,FALSE))</f>
        <v>Карагандинская область</v>
      </c>
      <c r="C75" s="79" t="str" cm="1">
        <f t="array" ref="C75">_xlfn.IFS([1]Content_!$D$7=1,VLOOKUP([1]Employees!$A75,[1]Translation!$A:$S,[1]Employees!C$1,FALSE),[1]Content_!$D$7=2,VLOOKUP([1]Employees!$A75,[1]Translation!$A:$S,[1]Employees!C$1+6,FALSE),[1]Content_!$D$7=3,VLOOKUP([1]Employees!$A75,[1]Translation!$A:$S,[1]Employees!C$1+12,FALSE))</f>
        <v>чел.</v>
      </c>
      <c r="D75" s="297">
        <v>712</v>
      </c>
      <c r="E75" s="123">
        <v>1848</v>
      </c>
      <c r="F75" s="123">
        <v>2032</v>
      </c>
      <c r="G75" s="123">
        <v>1257</v>
      </c>
      <c r="H75" s="521">
        <v>217</v>
      </c>
    </row>
    <row r="76" spans="1:8" x14ac:dyDescent="0.2">
      <c r="A76" s="2" t="s">
        <v>586</v>
      </c>
      <c r="B76" s="310" t="str" cm="1">
        <f t="array" ref="B76">_xlfn.IFS([1]Content_!$D$7=1,VLOOKUP([1]Employees!$A76,[1]Translation!$A:$S,[1]Employees!B$1,FALSE),[1]Content_!$D$7=2,VLOOKUP([1]Employees!$A76,[1]Translation!$A:$S,[1]Employees!B$1+6,FALSE),[1]Content_!$D$7=3,VLOOKUP([1]Employees!$A76,[1]Translation!$A:$S,[1]Employees!B$1+12,FALSE))</f>
        <v>Костанайская  область</v>
      </c>
      <c r="C76" s="79" t="str" cm="1">
        <f t="array" ref="C76">_xlfn.IFS([1]Content_!$D$7=1,VLOOKUP([1]Employees!$A76,[1]Translation!$A:$S,[1]Employees!C$1,FALSE),[1]Content_!$D$7=2,VLOOKUP([1]Employees!$A76,[1]Translation!$A:$S,[1]Employees!C$1+6,FALSE),[1]Content_!$D$7=3,VLOOKUP([1]Employees!$A76,[1]Translation!$A:$S,[1]Employees!C$1+12,FALSE))</f>
        <v>чел.</v>
      </c>
      <c r="D76" s="297">
        <v>465</v>
      </c>
      <c r="E76" s="123">
        <v>1892</v>
      </c>
      <c r="F76" s="123">
        <v>1553</v>
      </c>
      <c r="G76" s="123">
        <v>856</v>
      </c>
      <c r="H76" s="521">
        <v>161</v>
      </c>
    </row>
    <row r="77" spans="1:8" x14ac:dyDescent="0.2">
      <c r="A77" s="2" t="s">
        <v>587</v>
      </c>
      <c r="B77" s="310" t="str" cm="1">
        <f t="array" ref="B77">_xlfn.IFS([1]Content_!$D$7=1,VLOOKUP([1]Employees!$A77,[1]Translation!$A:$S,[1]Employees!B$1,FALSE),[1]Content_!$D$7=2,VLOOKUP([1]Employees!$A77,[1]Translation!$A:$S,[1]Employees!B$1+6,FALSE),[1]Content_!$D$7=3,VLOOKUP([1]Employees!$A77,[1]Translation!$A:$S,[1]Employees!B$1+12,FALSE))</f>
        <v>Кызылординская область</v>
      </c>
      <c r="C77" s="79" t="str" cm="1">
        <f t="array" ref="C77">_xlfn.IFS([1]Content_!$D$7=1,VLOOKUP([1]Employees!$A77,[1]Translation!$A:$S,[1]Employees!C$1,FALSE),[1]Content_!$D$7=2,VLOOKUP([1]Employees!$A77,[1]Translation!$A:$S,[1]Employees!C$1+6,FALSE),[1]Content_!$D$7=3,VLOOKUP([1]Employees!$A77,[1]Translation!$A:$S,[1]Employees!C$1+12,FALSE))</f>
        <v>чел.</v>
      </c>
      <c r="D77" s="297">
        <v>393</v>
      </c>
      <c r="E77" s="123">
        <v>858</v>
      </c>
      <c r="F77" s="123">
        <v>790</v>
      </c>
      <c r="G77" s="123">
        <v>872</v>
      </c>
      <c r="H77" s="521">
        <v>276</v>
      </c>
    </row>
    <row r="78" spans="1:8" x14ac:dyDescent="0.2">
      <c r="A78" s="2" t="s">
        <v>588</v>
      </c>
      <c r="B78" s="310" t="str" cm="1">
        <f t="array" ref="B78">_xlfn.IFS([1]Content_!$D$7=1,VLOOKUP([1]Employees!$A78,[1]Translation!$A:$S,[1]Employees!B$1,FALSE),[1]Content_!$D$7=2,VLOOKUP([1]Employees!$A78,[1]Translation!$A:$S,[1]Employees!B$1+6,FALSE),[1]Content_!$D$7=3,VLOOKUP([1]Employees!$A78,[1]Translation!$A:$S,[1]Employees!B$1+12,FALSE))</f>
        <v>Мангистауская область</v>
      </c>
      <c r="C78" s="79" t="str" cm="1">
        <f t="array" ref="C78">_xlfn.IFS([1]Content_!$D$7=1,VLOOKUP([1]Employees!$A78,[1]Translation!$A:$S,[1]Employees!C$1,FALSE),[1]Content_!$D$7=2,VLOOKUP([1]Employees!$A78,[1]Translation!$A:$S,[1]Employees!C$1+6,FALSE),[1]Content_!$D$7=3,VLOOKUP([1]Employees!$A78,[1]Translation!$A:$S,[1]Employees!C$1+12,FALSE))</f>
        <v>чел.</v>
      </c>
      <c r="D78" s="297">
        <v>373</v>
      </c>
      <c r="E78" s="123">
        <v>490</v>
      </c>
      <c r="F78" s="123">
        <v>483</v>
      </c>
      <c r="G78" s="123">
        <v>472</v>
      </c>
      <c r="H78" s="521">
        <v>571</v>
      </c>
    </row>
    <row r="79" spans="1:8" x14ac:dyDescent="0.2">
      <c r="A79" s="2" t="s">
        <v>589</v>
      </c>
      <c r="B79" s="310" t="str" cm="1">
        <f t="array" ref="B79">_xlfn.IFS([1]Content_!$D$7=1,VLOOKUP([1]Employees!$A79,[1]Translation!$A:$S,[1]Employees!B$1,FALSE),[1]Content_!$D$7=2,VLOOKUP([1]Employees!$A79,[1]Translation!$A:$S,[1]Employees!B$1+6,FALSE),[1]Content_!$D$7=3,VLOOKUP([1]Employees!$A79,[1]Translation!$A:$S,[1]Employees!B$1+12,FALSE))</f>
        <v>Павлодарская область</v>
      </c>
      <c r="C79" s="79" t="str" cm="1">
        <f t="array" ref="C79">_xlfn.IFS([1]Content_!$D$7=1,VLOOKUP([1]Employees!$A79,[1]Translation!$A:$S,[1]Employees!C$1,FALSE),[1]Content_!$D$7=2,VLOOKUP([1]Employees!$A79,[1]Translation!$A:$S,[1]Employees!C$1+6,FALSE),[1]Content_!$D$7=3,VLOOKUP([1]Employees!$A79,[1]Translation!$A:$S,[1]Employees!C$1+12,FALSE))</f>
        <v>чел.</v>
      </c>
      <c r="D79" s="297">
        <v>632</v>
      </c>
      <c r="E79" s="123">
        <v>1822</v>
      </c>
      <c r="F79" s="123">
        <v>1543</v>
      </c>
      <c r="G79" s="123">
        <v>1302</v>
      </c>
      <c r="H79" s="521">
        <v>296</v>
      </c>
    </row>
    <row r="80" spans="1:8" x14ac:dyDescent="0.2">
      <c r="A80" s="2" t="s">
        <v>590</v>
      </c>
      <c r="B80" s="310" t="str" cm="1">
        <f t="array" ref="B80">_xlfn.IFS([1]Content_!$D$7=1,VLOOKUP([1]Employees!$A80,[1]Translation!$A:$S,[1]Employees!B$1,FALSE),[1]Content_!$D$7=2,VLOOKUP([1]Employees!$A80,[1]Translation!$A:$S,[1]Employees!B$1+6,FALSE),[1]Content_!$D$7=3,VLOOKUP([1]Employees!$A80,[1]Translation!$A:$S,[1]Employees!B$1+12,FALSE))</f>
        <v>Северо-Казахстанская область</v>
      </c>
      <c r="C80" s="79" t="str" cm="1">
        <f t="array" ref="C80">_xlfn.IFS([1]Content_!$D$7=1,VLOOKUP([1]Employees!$A80,[1]Translation!$A:$S,[1]Employees!C$1,FALSE),[1]Content_!$D$7=2,VLOOKUP([1]Employees!$A80,[1]Translation!$A:$S,[1]Employees!C$1+6,FALSE),[1]Content_!$D$7=3,VLOOKUP([1]Employees!$A80,[1]Translation!$A:$S,[1]Employees!C$1+12,FALSE))</f>
        <v>чел.</v>
      </c>
      <c r="D80" s="297">
        <v>187</v>
      </c>
      <c r="E80" s="123">
        <v>712</v>
      </c>
      <c r="F80" s="123">
        <v>452</v>
      </c>
      <c r="G80" s="123">
        <v>263</v>
      </c>
      <c r="H80" s="521">
        <v>50</v>
      </c>
    </row>
    <row r="81" spans="1:8" x14ac:dyDescent="0.2">
      <c r="A81" s="2" t="s">
        <v>591</v>
      </c>
      <c r="B81" s="310" t="str" cm="1">
        <f t="array" ref="B81">_xlfn.IFS([1]Content_!$D$7=1,VLOOKUP([1]Employees!$A81,[1]Translation!$A:$S,[1]Employees!B$1,FALSE),[1]Content_!$D$7=2,VLOOKUP([1]Employees!$A81,[1]Translation!$A:$S,[1]Employees!B$1+6,FALSE),[1]Content_!$D$7=3,VLOOKUP([1]Employees!$A81,[1]Translation!$A:$S,[1]Employees!B$1+12,FALSE))</f>
        <v>Туркестанская  область</v>
      </c>
      <c r="C81" s="79" t="str" cm="1">
        <f t="array" ref="C81">_xlfn.IFS([1]Content_!$D$7=1,VLOOKUP([1]Employees!$A81,[1]Translation!$A:$S,[1]Employees!C$1,FALSE),[1]Content_!$D$7=2,VLOOKUP([1]Employees!$A81,[1]Translation!$A:$S,[1]Employees!C$1+6,FALSE),[1]Content_!$D$7=3,VLOOKUP([1]Employees!$A81,[1]Translation!$A:$S,[1]Employees!C$1+12,FALSE))</f>
        <v>чел.</v>
      </c>
      <c r="D81" s="297">
        <v>364</v>
      </c>
      <c r="E81" s="123">
        <v>662</v>
      </c>
      <c r="F81" s="123">
        <v>785</v>
      </c>
      <c r="G81" s="123">
        <v>882</v>
      </c>
      <c r="H81" s="521">
        <v>714</v>
      </c>
    </row>
    <row r="82" spans="1:8" x14ac:dyDescent="0.2">
      <c r="A82" s="2" t="s">
        <v>592</v>
      </c>
      <c r="B82" s="310" t="str" cm="1">
        <f t="array" ref="B82">_xlfn.IFS([1]Content_!$D$7=1,VLOOKUP([1]Employees!$A82,[1]Translation!$A:$S,[1]Employees!B$1,FALSE),[1]Content_!$D$7=2,VLOOKUP([1]Employees!$A82,[1]Translation!$A:$S,[1]Employees!B$1+6,FALSE),[1]Content_!$D$7=3,VLOOKUP([1]Employees!$A82,[1]Translation!$A:$S,[1]Employees!B$1+12,FALSE))</f>
        <v>Улытауская область</v>
      </c>
      <c r="C82" s="79" t="str" cm="1">
        <f t="array" ref="C82">_xlfn.IFS([1]Content_!$D$7=1,VLOOKUP([1]Employees!$A82,[1]Translation!$A:$S,[1]Employees!C$1,FALSE),[1]Content_!$D$7=2,VLOOKUP([1]Employees!$A82,[1]Translation!$A:$S,[1]Employees!C$1+6,FALSE),[1]Content_!$D$7=3,VLOOKUP([1]Employees!$A82,[1]Translation!$A:$S,[1]Employees!C$1+12,FALSE))</f>
        <v>чел.</v>
      </c>
      <c r="D82" s="297" t="s">
        <v>270</v>
      </c>
      <c r="E82" s="123" t="s">
        <v>270</v>
      </c>
      <c r="F82" s="123">
        <v>38</v>
      </c>
      <c r="G82" s="123">
        <v>187</v>
      </c>
      <c r="H82" s="521">
        <v>35</v>
      </c>
    </row>
    <row r="83" spans="1:8" x14ac:dyDescent="0.2">
      <c r="A83" s="2" t="s">
        <v>593</v>
      </c>
      <c r="B83" s="310" t="str" cm="1">
        <f t="array" ref="B83">_xlfn.IFS([1]Content_!$D$7=1,VLOOKUP([1]Employees!$A83,[1]Translation!$A:$S,[1]Employees!B$1,FALSE),[1]Content_!$D$7=2,VLOOKUP([1]Employees!$A83,[1]Translation!$A:$S,[1]Employees!B$1+6,FALSE),[1]Content_!$D$7=3,VLOOKUP([1]Employees!$A83,[1]Translation!$A:$S,[1]Employees!B$1+12,FALSE))</f>
        <v>Восточно-Казахстанская область</v>
      </c>
      <c r="C83" s="79" t="str" cm="1">
        <f t="array" ref="C83">_xlfn.IFS([1]Content_!$D$7=1,VLOOKUP([1]Employees!$A83,[1]Translation!$A:$S,[1]Employees!C$1,FALSE),[1]Content_!$D$7=2,VLOOKUP([1]Employees!$A83,[1]Translation!$A:$S,[1]Employees!C$1+6,FALSE),[1]Content_!$D$7=3,VLOOKUP([1]Employees!$A83,[1]Translation!$A:$S,[1]Employees!C$1+12,FALSE))</f>
        <v>чел.</v>
      </c>
      <c r="D83" s="297">
        <v>615</v>
      </c>
      <c r="E83" s="123">
        <v>1579</v>
      </c>
      <c r="F83" s="123">
        <v>1457</v>
      </c>
      <c r="G83" s="123">
        <v>568</v>
      </c>
      <c r="H83" s="521">
        <v>506</v>
      </c>
    </row>
    <row r="84" spans="1:8" x14ac:dyDescent="0.2">
      <c r="A84" s="2" t="s">
        <v>594</v>
      </c>
      <c r="B84" s="310" t="str" cm="1">
        <f t="array" ref="B84">_xlfn.IFS([1]Content_!$D$7=1,VLOOKUP([1]Employees!$A84,[1]Translation!$A:$S,[1]Employees!B$1,FALSE),[1]Content_!$D$7=2,VLOOKUP([1]Employees!$A84,[1]Translation!$A:$S,[1]Employees!B$1+6,FALSE),[1]Content_!$D$7=3,VLOOKUP([1]Employees!$A84,[1]Translation!$A:$S,[1]Employees!B$1+12,FALSE))</f>
        <v>Южно-Казахстанская область (справочно, по примеру 2022 года)</v>
      </c>
      <c r="C84" s="79" t="str" cm="1">
        <f t="array" ref="C84">_xlfn.IFS([1]Content_!$D$7=1,VLOOKUP([1]Employees!$A84,[1]Translation!$A:$S,[1]Employees!C$1,FALSE),[1]Content_!$D$7=2,VLOOKUP([1]Employees!$A84,[1]Translation!$A:$S,[1]Employees!C$1+6,FALSE),[1]Content_!$D$7=3,VLOOKUP([1]Employees!$A84,[1]Translation!$A:$S,[1]Employees!C$1+12,FALSE))</f>
        <v>чел.</v>
      </c>
      <c r="D84" s="297">
        <v>237</v>
      </c>
      <c r="E84" s="123">
        <v>243</v>
      </c>
      <c r="F84" s="123" t="s">
        <v>270</v>
      </c>
      <c r="G84" s="123" t="s">
        <v>270</v>
      </c>
      <c r="H84" s="521" t="s">
        <v>270</v>
      </c>
    </row>
    <row r="85" spans="1:8" x14ac:dyDescent="0.2">
      <c r="A85" s="2" t="s">
        <v>595</v>
      </c>
      <c r="B85" s="310" t="str" cm="1">
        <f t="array" ref="B85">_xlfn.IFS([1]Content_!$D$7=1,VLOOKUP([1]Employees!$A85,[1]Translation!$A:$S,[1]Employees!B$1,FALSE),[1]Content_!$D$7=2,VLOOKUP([1]Employees!$A85,[1]Translation!$A:$S,[1]Employees!B$1+6,FALSE),[1]Content_!$D$7=3,VLOOKUP([1]Employees!$A85,[1]Translation!$A:$S,[1]Employees!B$1+12,FALSE))</f>
        <v>г.Астана</v>
      </c>
      <c r="C85" s="79" t="str" cm="1">
        <f t="array" ref="C85">_xlfn.IFS([1]Content_!$D$7=1,VLOOKUP([1]Employees!$A85,[1]Translation!$A:$S,[1]Employees!C$1,FALSE),[1]Content_!$D$7=2,VLOOKUP([1]Employees!$A85,[1]Translation!$A:$S,[1]Employees!C$1+6,FALSE),[1]Content_!$D$7=3,VLOOKUP([1]Employees!$A85,[1]Translation!$A:$S,[1]Employees!C$1+12,FALSE))</f>
        <v>чел.</v>
      </c>
      <c r="D85" s="297">
        <v>1433</v>
      </c>
      <c r="E85" s="123">
        <v>2425</v>
      </c>
      <c r="F85" s="123">
        <v>2670</v>
      </c>
      <c r="G85" s="123">
        <v>1625</v>
      </c>
      <c r="H85" s="521">
        <v>735</v>
      </c>
    </row>
    <row r="86" spans="1:8" x14ac:dyDescent="0.2">
      <c r="A86" s="2" t="s">
        <v>596</v>
      </c>
      <c r="B86" s="310" t="str" cm="1">
        <f t="array" ref="B86">_xlfn.IFS([1]Content_!$D$7=1,VLOOKUP([1]Employees!$A86,[1]Translation!$A:$S,[1]Employees!B$1,FALSE),[1]Content_!$D$7=2,VLOOKUP([1]Employees!$A86,[1]Translation!$A:$S,[1]Employees!B$1+6,FALSE),[1]Content_!$D$7=3,VLOOKUP([1]Employees!$A86,[1]Translation!$A:$S,[1]Employees!B$1+12,FALSE))</f>
        <v>г. Алматы</v>
      </c>
      <c r="C86" s="79" t="str" cm="1">
        <f t="array" ref="C86">_xlfn.IFS([1]Content_!$D$7=1,VLOOKUP([1]Employees!$A86,[1]Translation!$A:$S,[1]Employees!C$1,FALSE),[1]Content_!$D$7=2,VLOOKUP([1]Employees!$A86,[1]Translation!$A:$S,[1]Employees!C$1+6,FALSE),[1]Content_!$D$7=3,VLOOKUP([1]Employees!$A86,[1]Translation!$A:$S,[1]Employees!C$1+12,FALSE))</f>
        <v>чел.</v>
      </c>
      <c r="D86" s="297">
        <v>2042</v>
      </c>
      <c r="E86" s="123">
        <v>2759</v>
      </c>
      <c r="F86" s="123">
        <v>2133</v>
      </c>
      <c r="G86" s="123">
        <v>1639</v>
      </c>
      <c r="H86" s="521">
        <v>506</v>
      </c>
    </row>
    <row r="87" spans="1:8" x14ac:dyDescent="0.2">
      <c r="A87" s="2" t="s">
        <v>597</v>
      </c>
      <c r="B87" s="310" t="str" cm="1">
        <f t="array" ref="B87">_xlfn.IFS([1]Content_!$D$7=1,VLOOKUP([1]Employees!$A87,[1]Translation!$A:$S,[1]Employees!B$1,FALSE),[1]Content_!$D$7=2,VLOOKUP([1]Employees!$A87,[1]Translation!$A:$S,[1]Employees!B$1+6,FALSE),[1]Content_!$D$7=3,VLOOKUP([1]Employees!$A87,[1]Translation!$A:$S,[1]Employees!B$1+12,FALSE))</f>
        <v>г. Шымкент</v>
      </c>
      <c r="C87" s="79" t="str" cm="1">
        <f t="array" ref="C87">_xlfn.IFS([1]Content_!$D$7=1,VLOOKUP([1]Employees!$A87,[1]Translation!$A:$S,[1]Employees!C$1,FALSE),[1]Content_!$D$7=2,VLOOKUP([1]Employees!$A87,[1]Translation!$A:$S,[1]Employees!C$1+6,FALSE),[1]Content_!$D$7=3,VLOOKUP([1]Employees!$A87,[1]Translation!$A:$S,[1]Employees!C$1+12,FALSE))</f>
        <v>чел.</v>
      </c>
      <c r="D87" s="297">
        <v>170</v>
      </c>
      <c r="E87" s="123">
        <v>241</v>
      </c>
      <c r="F87" s="123">
        <v>409</v>
      </c>
      <c r="G87" s="123">
        <v>399</v>
      </c>
      <c r="H87" s="521">
        <v>163</v>
      </c>
    </row>
    <row r="88" spans="1:8" x14ac:dyDescent="0.2">
      <c r="A88" s="2" t="s">
        <v>598</v>
      </c>
      <c r="B88" s="310" t="str" cm="1">
        <f t="array" ref="B88">_xlfn.IFS([1]Content_!$D$7=1,VLOOKUP([1]Employees!$A88,[1]Translation!$A:$S,[1]Employees!B$1,FALSE),[1]Content_!$D$7=2,VLOOKUP([1]Employees!$A88,[1]Translation!$A:$S,[1]Employees!B$1+6,FALSE),[1]Content_!$D$7=3,VLOOKUP([1]Employees!$A88,[1]Translation!$A:$S,[1]Employees!B$1+12,FALSE))</f>
        <v>Прочие области (справочно, по примеру 2022 года)</v>
      </c>
      <c r="C88" s="79" t="str" cm="1">
        <f t="array" ref="C88">_xlfn.IFS([1]Content_!$D$7=1,VLOOKUP([1]Employees!$A88,[1]Translation!$A:$S,[1]Employees!C$1,FALSE),[1]Content_!$D$7=2,VLOOKUP([1]Employees!$A88,[1]Translation!$A:$S,[1]Employees!C$1+6,FALSE),[1]Content_!$D$7=3,VLOOKUP([1]Employees!$A88,[1]Translation!$A:$S,[1]Employees!C$1+12,FALSE))</f>
        <v>чел.</v>
      </c>
      <c r="D88" s="297">
        <v>0</v>
      </c>
      <c r="E88" s="123" t="s">
        <v>270</v>
      </c>
      <c r="F88" s="123" t="s">
        <v>270</v>
      </c>
      <c r="G88" s="123">
        <v>98</v>
      </c>
      <c r="H88" s="521" t="s">
        <v>270</v>
      </c>
    </row>
    <row r="89" spans="1:8" x14ac:dyDescent="0.2">
      <c r="A89" s="2" t="s">
        <v>599</v>
      </c>
      <c r="B89" s="311" t="str" cm="1">
        <f t="array" ref="B89">_xlfn.IFS([1]Content_!$D$7=1,VLOOKUP([1]Employees!$A89,[1]Translation!$A:$S,[1]Employees!B$1,FALSE),[1]Content_!$D$7=2,VLOOKUP([1]Employees!$A89,[1]Translation!$A:$S,[1]Employees!B$1+6,FALSE),[1]Content_!$D$7=3,VLOOKUP([1]Employees!$A89,[1]Translation!$A:$S,[1]Employees!B$1+12,FALSE))</f>
        <v>За пределами Республики Казахстан</v>
      </c>
      <c r="C89" s="88" t="str" cm="1">
        <f t="array" ref="C89">_xlfn.IFS([1]Content_!$D$7=1,VLOOKUP([1]Employees!$A89,[1]Translation!$A:$S,[1]Employees!C$1,FALSE),[1]Content_!$D$7=2,VLOOKUP([1]Employees!$A89,[1]Translation!$A:$S,[1]Employees!C$1+6,FALSE),[1]Content_!$D$7=3,VLOOKUP([1]Employees!$A89,[1]Translation!$A:$S,[1]Employees!C$1+12,FALSE))</f>
        <v>чел.</v>
      </c>
      <c r="D89" s="300">
        <v>473</v>
      </c>
      <c r="E89" s="127">
        <v>422</v>
      </c>
      <c r="F89" s="127">
        <v>293</v>
      </c>
      <c r="G89" s="127">
        <v>321</v>
      </c>
      <c r="H89" s="522">
        <v>347</v>
      </c>
    </row>
    <row r="90" spans="1:8" x14ac:dyDescent="0.2">
      <c r="A90" s="2" t="s">
        <v>600</v>
      </c>
    </row>
    <row r="91" spans="1:8" x14ac:dyDescent="0.2">
      <c r="A91" s="2" t="s">
        <v>601</v>
      </c>
      <c r="B91" s="312" t="str" cm="1">
        <f t="array" ref="B91">_xlfn.IFS([1]Content_!$D$7=1,VLOOKUP([1]Employees!$A91,[1]Translation!$A:$S,[1]Employees!B$1,FALSE),[1]Content_!$D$7=2,VLOOKUP([1]Employees!$A91,[1]Translation!$A:$S,[1]Employees!B$1+6,FALSE),[1]Content_!$D$7=3,VLOOKUP([1]Employees!$A91,[1]Translation!$A:$S,[1]Employees!B$1+12,FALSE))</f>
        <v>* (на период отпусков по беременности и родам и по уходу за ребенком, учебный отпуск и др.)</v>
      </c>
      <c r="C91" s="313"/>
      <c r="D91" s="313"/>
    </row>
    <row r="92" spans="1:8" x14ac:dyDescent="0.2">
      <c r="A92" s="2" t="s">
        <v>602</v>
      </c>
    </row>
    <row r="93" spans="1:8" ht="17" x14ac:dyDescent="0.2">
      <c r="A93" s="2" t="s">
        <v>603</v>
      </c>
      <c r="B93" s="287" t="str" cm="1">
        <f t="array" ref="B93">_xlfn.IFS([1]Content_!$D$7=1,VLOOKUP([1]Employees!$A93,[1]Translation!$A:$S,[1]Employees!B$1,FALSE),[1]Content_!$D$7=2,VLOOKUP([1]Employees!$A93,[1]Translation!$A:$S,[1]Employees!B$1+6,FALSE),[1]Content_!$D$7=3,VLOOKUP([1]Employees!$A93,[1]Translation!$A:$S,[1]Employees!B$1+12,FALSE))</f>
        <v>GRI 2-7</v>
      </c>
      <c r="C93" s="260" t="str" cm="1">
        <f t="array" ref="C93">_xlfn.IFS([1]Content_!$D$7=1,VLOOKUP([1]Employees!$A93,[1]Translation!$A:$S,[1]Employees!C$1,FALSE),[1]Content_!$D$7=2,VLOOKUP([1]Employees!$A93,[1]Translation!$A:$S,[1]Employees!C$1+6,FALSE),[1]Content_!$D$7=3,VLOOKUP([1]Employees!$A93,[1]Translation!$A:$S,[1]Employees!C$1+12,FALSE))</f>
        <v>Единица измерения</v>
      </c>
      <c r="D93" s="288">
        <v>2020</v>
      </c>
      <c r="E93" s="122">
        <v>2021</v>
      </c>
      <c r="F93" s="122">
        <v>2022</v>
      </c>
      <c r="G93" s="122">
        <v>2023</v>
      </c>
      <c r="H93" s="122">
        <v>2024</v>
      </c>
    </row>
    <row r="94" spans="1:8" ht="17" x14ac:dyDescent="0.2">
      <c r="A94" s="2" t="s">
        <v>604</v>
      </c>
      <c r="B94" s="314" t="str" cm="1">
        <f t="array" ref="B94">_xlfn.IFS([1]Content_!$D$7=1,VLOOKUP([1]Employees!$A94,[1]Translation!$A:$S,[1]Employees!B$1,FALSE),[1]Content_!$D$7=2,VLOOKUP([1]Employees!$A94,[1]Translation!$A:$S,[1]Employees!B$1+6,FALSE),[1]Content_!$D$7=3,VLOOKUP([1]Employees!$A94,[1]Translation!$A:$S,[1]Employees!B$1+12,FALSE))</f>
        <v>Списочная численность работников на конец года</v>
      </c>
      <c r="C94" s="40" t="str" cm="1">
        <f t="array" ref="C94">_xlfn.IFS([1]Content_!$D$7=1,VLOOKUP([1]Employees!$A94,[1]Translation!$A:$S,[1]Employees!C$1,FALSE),[1]Content_!$D$7=2,VLOOKUP([1]Employees!$A94,[1]Translation!$A:$S,[1]Employees!C$1+6,FALSE),[1]Content_!$D$7=3,VLOOKUP([1]Employees!$A94,[1]Translation!$A:$S,[1]Employees!C$1+12,FALSE))</f>
        <v>чел.</v>
      </c>
      <c r="D94" s="292">
        <v>270068</v>
      </c>
      <c r="E94" s="529">
        <v>259279</v>
      </c>
      <c r="F94" s="529">
        <v>261840</v>
      </c>
      <c r="G94" s="529">
        <v>267814</v>
      </c>
      <c r="H94" s="531">
        <v>263942</v>
      </c>
    </row>
    <row r="95" spans="1:8" x14ac:dyDescent="0.2">
      <c r="A95" s="2" t="s">
        <v>605</v>
      </c>
      <c r="B95" s="303" t="str" cm="1">
        <f t="array" ref="B95">_xlfn.IFS([1]Content_!$D$7=1,VLOOKUP([1]Employees!$A95,[1]Translation!$A:$S,[1]Employees!B$1,FALSE),[1]Content_!$D$7=2,VLOOKUP([1]Employees!$A95,[1]Translation!$A:$S,[1]Employees!B$1+6,FALSE),[1]Content_!$D$7=3,VLOOKUP([1]Employees!$A95,[1]Translation!$A:$S,[1]Employees!B$1+12,FALSE))</f>
        <v>по времени работы:</v>
      </c>
      <c r="C95" s="315"/>
      <c r="D95" s="305"/>
      <c r="E95" s="536"/>
      <c r="F95" s="536"/>
      <c r="G95" s="536"/>
      <c r="H95" s="536"/>
    </row>
    <row r="96" spans="1:8" ht="17" x14ac:dyDescent="0.2">
      <c r="A96" s="2" t="s">
        <v>606</v>
      </c>
      <c r="B96" s="306" t="str" cm="1">
        <f t="array" ref="B96">_xlfn.IFS([1]Content_!$D$7=1,VLOOKUP([1]Employees!$A96,[1]Translation!$A:$S,[1]Employees!B$1,FALSE),[1]Content_!$D$7=2,VLOOKUP([1]Employees!$A96,[1]Translation!$A:$S,[1]Employees!B$1+6,FALSE),[1]Content_!$D$7=3,VLOOKUP([1]Employees!$A96,[1]Translation!$A:$S,[1]Employees!B$1+12,FALSE))</f>
        <v>Полный рабочий день</v>
      </c>
      <c r="C96" s="64" t="str" cm="1">
        <f t="array" ref="C96">_xlfn.IFS([1]Content_!$D$7=1,VLOOKUP([1]Employees!$A96,[1]Translation!$A:$S,[1]Employees!C$1,FALSE),[1]Content_!$D$7=2,VLOOKUP([1]Employees!$A96,[1]Translation!$A:$S,[1]Employees!C$1+6,FALSE),[1]Content_!$D$7=3,VLOOKUP([1]Employees!$A96,[1]Translation!$A:$S,[1]Employees!C$1+12,FALSE))</f>
        <v>чел.</v>
      </c>
      <c r="D96" s="307">
        <v>217297</v>
      </c>
      <c r="E96" s="537">
        <v>202989</v>
      </c>
      <c r="F96" s="537">
        <v>209611</v>
      </c>
      <c r="G96" s="537">
        <v>260685</v>
      </c>
      <c r="H96" s="545">
        <v>257966</v>
      </c>
    </row>
    <row r="97" spans="1:8" ht="17" x14ac:dyDescent="0.2">
      <c r="A97" s="2" t="s">
        <v>607</v>
      </c>
      <c r="B97" s="316" t="str" cm="1">
        <f t="array" ref="B97">_xlfn.IFS([1]Content_!$D$7=1,VLOOKUP([1]Employees!$A97,[1]Translation!$A:$S,[1]Employees!B$1,FALSE),[1]Content_!$D$7=2,VLOOKUP([1]Employees!$A97,[1]Translation!$A:$S,[1]Employees!B$1+6,FALSE),[1]Content_!$D$7=3,VLOOKUP([1]Employees!$A97,[1]Translation!$A:$S,[1]Employees!B$1+12,FALSE))</f>
        <v>Неполный рабочий день</v>
      </c>
      <c r="C97" s="40" t="str" cm="1">
        <f t="array" ref="C97">_xlfn.IFS([1]Content_!$D$7=1,VLOOKUP([1]Employees!$A97,[1]Translation!$A:$S,[1]Employees!C$1,FALSE),[1]Content_!$D$7=2,VLOOKUP([1]Employees!$A97,[1]Translation!$A:$S,[1]Employees!C$1+6,FALSE),[1]Content_!$D$7=3,VLOOKUP([1]Employees!$A97,[1]Translation!$A:$S,[1]Employees!C$1+12,FALSE))</f>
        <v>чел.</v>
      </c>
      <c r="D97" s="317">
        <v>7809</v>
      </c>
      <c r="E97" s="537">
        <v>11510</v>
      </c>
      <c r="F97" s="537">
        <v>6465</v>
      </c>
      <c r="G97" s="537">
        <v>7129</v>
      </c>
      <c r="H97" s="545">
        <v>5976</v>
      </c>
    </row>
    <row r="98" spans="1:8" x14ac:dyDescent="0.2">
      <c r="A98" s="2" t="s">
        <v>608</v>
      </c>
      <c r="B98" s="318"/>
      <c r="C98" s="284"/>
      <c r="D98" s="319"/>
      <c r="E98" s="358"/>
      <c r="F98" s="358"/>
      <c r="G98" s="358"/>
      <c r="H98" s="358"/>
    </row>
    <row r="99" spans="1:8" ht="17" x14ac:dyDescent="0.2">
      <c r="A99" s="2" t="s">
        <v>609</v>
      </c>
      <c r="B99" s="287" t="str" cm="1">
        <f t="array" ref="B99">_xlfn.IFS([1]Content_!$D$7=1,VLOOKUP([1]Employees!$A99,[1]Translation!$A:$S,[1]Employees!B$1,FALSE),[1]Content_!$D$7=2,VLOOKUP([1]Employees!$A99,[1]Translation!$A:$S,[1]Employees!B$1+6,FALSE),[1]Content_!$D$7=3,VLOOKUP([1]Employees!$A99,[1]Translation!$A:$S,[1]Employees!B$1+12,FALSE))</f>
        <v>GRI 401-1</v>
      </c>
      <c r="C99" s="260" t="str" cm="1">
        <f t="array" ref="C99">_xlfn.IFS([1]Content_!$D$7=1,VLOOKUP([1]Employees!$A99,[1]Translation!$A:$S,[1]Employees!C$1,FALSE),[1]Content_!$D$7=2,VLOOKUP([1]Employees!$A99,[1]Translation!$A:$S,[1]Employees!C$1+6,FALSE),[1]Content_!$D$7=3,VLOOKUP([1]Employees!$A99,[1]Translation!$A:$S,[1]Employees!C$1+12,FALSE))</f>
        <v>Единица измерения</v>
      </c>
      <c r="D99" s="288">
        <v>2020</v>
      </c>
      <c r="E99" s="357">
        <v>2021</v>
      </c>
      <c r="F99" s="357">
        <v>2022</v>
      </c>
      <c r="G99" s="357">
        <v>2023</v>
      </c>
      <c r="H99" s="357">
        <v>2024</v>
      </c>
    </row>
    <row r="100" spans="1:8" ht="17" x14ac:dyDescent="0.2">
      <c r="A100" s="2" t="s">
        <v>610</v>
      </c>
      <c r="B100" s="91" t="str" cm="1">
        <f t="array" ref="B100">_xlfn.IFS([1]Content_!$D$7=1,VLOOKUP([1]Employees!$A100,[1]Translation!$A:$S,[1]Employees!B$1,FALSE),[1]Content_!$D$7=2,VLOOKUP([1]Employees!$A100,[1]Translation!$A:$S,[1]Employees!B$1+6,FALSE),[1]Content_!$D$7=3,VLOOKUP([1]Employees!$A100,[1]Translation!$A:$S,[1]Employees!B$1+12,FALSE))</f>
        <v>Текучесть кадров</v>
      </c>
      <c r="C100" s="165" t="str" cm="1">
        <f t="array" ref="C100">_xlfn.IFS([1]Content_!$D$7=1,VLOOKUP([1]Employees!$A100,[1]Translation!$A:$S,[1]Employees!C$1,FALSE),[1]Content_!$D$7=2,VLOOKUP([1]Employees!$A100,[1]Translation!$A:$S,[1]Employees!C$1+6,FALSE),[1]Content_!$D$7=3,VLOOKUP([1]Employees!$A100,[1]Translation!$A:$S,[1]Employees!C$1+12,FALSE))</f>
        <v>%</v>
      </c>
      <c r="D100" s="292">
        <v>9</v>
      </c>
      <c r="E100" s="129">
        <v>12</v>
      </c>
      <c r="F100" s="129">
        <v>11</v>
      </c>
      <c r="G100" s="129">
        <v>12</v>
      </c>
      <c r="H100" s="525">
        <v>17</v>
      </c>
    </row>
    <row r="101" spans="1:8" ht="17" x14ac:dyDescent="0.2">
      <c r="A101" s="2" t="s">
        <v>611</v>
      </c>
      <c r="B101" s="320" t="str" cm="1">
        <f t="array" ref="B101">_xlfn.IFS([1]Content_!$D$7=1,VLOOKUP([1]Employees!$A101,[1]Translation!$A:$S,[1]Employees!B$1,FALSE),[1]Content_!$D$7=2,VLOOKUP([1]Employees!$A101,[1]Translation!$A:$S,[1]Employees!B$1+6,FALSE),[1]Content_!$D$7=3,VLOOKUP([1]Employees!$A101,[1]Translation!$A:$S,[1]Employees!B$1+12,FALSE))</f>
        <v>по полу</v>
      </c>
      <c r="C101" s="161"/>
      <c r="D101" s="321"/>
      <c r="E101" s="131"/>
      <c r="F101" s="131"/>
      <c r="G101" s="131"/>
      <c r="H101" s="131"/>
    </row>
    <row r="102" spans="1:8" x14ac:dyDescent="0.2">
      <c r="A102" s="2" t="s">
        <v>612</v>
      </c>
      <c r="B102" s="322" t="str" cm="1">
        <f t="array" ref="B102">_xlfn.IFS([1]Content_!$D$7=1,VLOOKUP([1]Employees!$A102,[1]Translation!$A:$S,[1]Employees!B$1,FALSE),[1]Content_!$D$7=2,VLOOKUP([1]Employees!$A102,[1]Translation!$A:$S,[1]Employees!B$1+6,FALSE),[1]Content_!$D$7=3,VLOOKUP([1]Employees!$A102,[1]Translation!$A:$S,[1]Employees!B$1+12,FALSE))</f>
        <v>Мужчины</v>
      </c>
      <c r="C102" s="79" t="str" cm="1">
        <f t="array" ref="C102">_xlfn.IFS([1]Content_!$D$7=1,VLOOKUP([1]Employees!$A102,[1]Translation!$A:$S,[1]Employees!C$1,FALSE),[1]Content_!$D$7=2,VLOOKUP([1]Employees!$A102,[1]Translation!$A:$S,[1]Employees!C$1+6,FALSE),[1]Content_!$D$7=3,VLOOKUP([1]Employees!$A102,[1]Translation!$A:$S,[1]Employees!C$1+12,FALSE))</f>
        <v>%</v>
      </c>
      <c r="D102" s="323">
        <v>8</v>
      </c>
      <c r="E102" s="123">
        <v>12</v>
      </c>
      <c r="F102" s="123">
        <v>11</v>
      </c>
      <c r="G102" s="123">
        <v>11</v>
      </c>
      <c r="H102" s="521">
        <v>17</v>
      </c>
    </row>
    <row r="103" spans="1:8" x14ac:dyDescent="0.2">
      <c r="A103" s="2" t="s">
        <v>613</v>
      </c>
      <c r="B103" s="324" t="str" cm="1">
        <f t="array" ref="B103">_xlfn.IFS([1]Content_!$D$7=1,VLOOKUP([1]Employees!$A103,[1]Translation!$A:$S,[1]Employees!B$1,FALSE),[1]Content_!$D$7=2,VLOOKUP([1]Employees!$A103,[1]Translation!$A:$S,[1]Employees!B$1+6,FALSE),[1]Content_!$D$7=3,VLOOKUP([1]Employees!$A103,[1]Translation!$A:$S,[1]Employees!B$1+12,FALSE))</f>
        <v>Женщины</v>
      </c>
      <c r="C103" s="79" t="str" cm="1">
        <f t="array" ref="C103">_xlfn.IFS([1]Content_!$D$7=1,VLOOKUP([1]Employees!$A103,[1]Translation!$A:$S,[1]Employees!C$1,FALSE),[1]Content_!$D$7=2,VLOOKUP([1]Employees!$A103,[1]Translation!$A:$S,[1]Employees!C$1+6,FALSE),[1]Content_!$D$7=3,VLOOKUP([1]Employees!$A103,[1]Translation!$A:$S,[1]Employees!C$1+12,FALSE))</f>
        <v>%</v>
      </c>
      <c r="D103" s="300">
        <v>10</v>
      </c>
      <c r="E103" s="127">
        <v>13</v>
      </c>
      <c r="F103" s="127">
        <v>11</v>
      </c>
      <c r="G103" s="127">
        <v>13</v>
      </c>
      <c r="H103" s="522">
        <v>17</v>
      </c>
    </row>
    <row r="104" spans="1:8" ht="17" x14ac:dyDescent="0.2">
      <c r="A104" s="2" t="s">
        <v>614</v>
      </c>
      <c r="B104" s="325" t="str" cm="1">
        <f t="array" ref="B104">_xlfn.IFS([1]Content_!$D$7=1,VLOOKUP([1]Employees!$A104,[1]Translation!$A:$S,[1]Employees!B$1,FALSE),[1]Content_!$D$7=2,VLOOKUP([1]Employees!$A104,[1]Translation!$A:$S,[1]Employees!B$1+6,FALSE),[1]Content_!$D$7=3,VLOOKUP([1]Employees!$A104,[1]Translation!$A:$S,[1]Employees!B$1+12,FALSE))</f>
        <v>по возрасту</v>
      </c>
      <c r="C104" s="161"/>
      <c r="D104" s="326"/>
      <c r="E104" s="355"/>
      <c r="F104" s="355"/>
      <c r="G104" s="355"/>
      <c r="H104" s="354"/>
    </row>
    <row r="105" spans="1:8" x14ac:dyDescent="0.2">
      <c r="A105" s="2" t="s">
        <v>615</v>
      </c>
      <c r="B105" s="322" t="str" cm="1">
        <f t="array" ref="B105">_xlfn.IFS([1]Content_!$D$7=1,VLOOKUP([1]Employees!$A105,[1]Translation!$A:$S,[1]Employees!B$1,FALSE),[1]Content_!$D$7=2,VLOOKUP([1]Employees!$A105,[1]Translation!$A:$S,[1]Employees!B$1+6,FALSE),[1]Content_!$D$7=3,VLOOKUP([1]Employees!$A105,[1]Translation!$A:$S,[1]Employees!B$1+12,FALSE))</f>
        <v>До 30</v>
      </c>
      <c r="C105" s="79" t="str" cm="1">
        <f t="array" ref="C105">_xlfn.IFS([1]Content_!$D$7=1,VLOOKUP([1]Employees!$A105,[1]Translation!$A:$S,[1]Employees!C$1,FALSE),[1]Content_!$D$7=2,VLOOKUP([1]Employees!$A105,[1]Translation!$A:$S,[1]Employees!C$1+6,FALSE),[1]Content_!$D$7=3,VLOOKUP([1]Employees!$A105,[1]Translation!$A:$S,[1]Employees!C$1+12,FALSE))</f>
        <v>%</v>
      </c>
      <c r="D105" s="323">
        <v>12</v>
      </c>
      <c r="E105" s="123">
        <v>20</v>
      </c>
      <c r="F105" s="123">
        <v>18</v>
      </c>
      <c r="G105" s="123">
        <v>19</v>
      </c>
      <c r="H105" s="521">
        <v>25</v>
      </c>
    </row>
    <row r="106" spans="1:8" x14ac:dyDescent="0.2">
      <c r="A106" s="2" t="s">
        <v>616</v>
      </c>
      <c r="B106" s="298" t="str" cm="1">
        <f t="array" ref="B106">_xlfn.IFS([1]Content_!$D$7=1,VLOOKUP([1]Employees!$A106,[1]Translation!$A:$S,[1]Employees!B$1,FALSE),[1]Content_!$D$7=2,VLOOKUP([1]Employees!$A106,[1]Translation!$A:$S,[1]Employees!B$1+6,FALSE),[1]Content_!$D$7=3,VLOOKUP([1]Employees!$A106,[1]Translation!$A:$S,[1]Employees!B$1+12,FALSE))</f>
        <v>30-50</v>
      </c>
      <c r="C106" s="79" t="str" cm="1">
        <f t="array" ref="C106">_xlfn.IFS([1]Content_!$D$7=1,VLOOKUP([1]Employees!$A106,[1]Translation!$A:$S,[1]Employees!C$1,FALSE),[1]Content_!$D$7=2,VLOOKUP([1]Employees!$A106,[1]Translation!$A:$S,[1]Employees!C$1+6,FALSE),[1]Content_!$D$7=3,VLOOKUP([1]Employees!$A106,[1]Translation!$A:$S,[1]Employees!C$1+12,FALSE))</f>
        <v>%</v>
      </c>
      <c r="D106" s="297">
        <v>8</v>
      </c>
      <c r="E106" s="123">
        <v>12</v>
      </c>
      <c r="F106" s="123">
        <v>10</v>
      </c>
      <c r="G106" s="123">
        <v>11</v>
      </c>
      <c r="H106" s="521">
        <v>15</v>
      </c>
    </row>
    <row r="107" spans="1:8" x14ac:dyDescent="0.2">
      <c r="A107" s="2" t="s">
        <v>617</v>
      </c>
      <c r="B107" s="324" t="str" cm="1">
        <f t="array" ref="B107">_xlfn.IFS([1]Content_!$D$7=1,VLOOKUP([1]Employees!$A107,[1]Translation!$A:$S,[1]Employees!B$1,FALSE),[1]Content_!$D$7=2,VLOOKUP([1]Employees!$A107,[1]Translation!$A:$S,[1]Employees!B$1+6,FALSE),[1]Content_!$D$7=3,VLOOKUP([1]Employees!$A107,[1]Translation!$A:$S,[1]Employees!B$1+12,FALSE))</f>
        <v>Страше 50</v>
      </c>
      <c r="C107" s="88" t="str" cm="1">
        <f t="array" ref="C107">_xlfn.IFS([1]Content_!$D$7=1,VLOOKUP([1]Employees!$A107,[1]Translation!$A:$S,[1]Employees!C$1,FALSE),[1]Content_!$D$7=2,VLOOKUP([1]Employees!$A107,[1]Translation!$A:$S,[1]Employees!C$1+6,FALSE),[1]Content_!$D$7=3,VLOOKUP([1]Employees!$A107,[1]Translation!$A:$S,[1]Employees!C$1+12,FALSE))</f>
        <v>%</v>
      </c>
      <c r="D107" s="300">
        <v>8</v>
      </c>
      <c r="E107" s="127">
        <v>7</v>
      </c>
      <c r="F107" s="127">
        <v>9</v>
      </c>
      <c r="G107" s="127">
        <v>10</v>
      </c>
      <c r="H107" s="522">
        <v>17</v>
      </c>
    </row>
    <row r="108" spans="1:8" x14ac:dyDescent="0.2">
      <c r="A108" s="2" t="s">
        <v>618</v>
      </c>
      <c r="B108" s="327"/>
      <c r="C108" s="328"/>
      <c r="D108" s="329"/>
      <c r="E108" s="329"/>
      <c r="F108" s="329"/>
      <c r="G108" s="329"/>
      <c r="H108" s="330"/>
    </row>
    <row r="109" spans="1:8" ht="17" x14ac:dyDescent="0.2">
      <c r="A109" s="2" t="s">
        <v>619</v>
      </c>
      <c r="B109" s="287" t="str" cm="1">
        <f t="array" ref="B109">_xlfn.IFS([1]Content_!$D$7=1,VLOOKUP([1]Employees!$A109,[1]Translation!$A:$S,[1]Employees!B$1,FALSE),[1]Content_!$D$7=2,VLOOKUP([1]Employees!$A109,[1]Translation!$A:$S,[1]Employees!B$1+6,FALSE),[1]Content_!$D$7=3,VLOOKUP([1]Employees!$A109,[1]Translation!$A:$S,[1]Employees!B$1+12,FALSE))</f>
        <v>GRI 401-1</v>
      </c>
      <c r="C109" s="260" t="str" cm="1">
        <f t="array" ref="C109">_xlfn.IFS([1]Content_!$D$7=1,VLOOKUP([1]Employees!$A109,[1]Translation!$A:$S,[1]Employees!C$1,FALSE),[1]Content_!$D$7=2,VLOOKUP([1]Employees!$A109,[1]Translation!$A:$S,[1]Employees!C$1+6,FALSE),[1]Content_!$D$7=3,VLOOKUP([1]Employees!$A109,[1]Translation!$A:$S,[1]Employees!C$1+12,FALSE))</f>
        <v>Единица измерения</v>
      </c>
      <c r="D109" s="288">
        <v>2020</v>
      </c>
      <c r="E109" s="122">
        <v>2021</v>
      </c>
      <c r="F109" s="122">
        <v>2022</v>
      </c>
      <c r="G109" s="122">
        <v>2023</v>
      </c>
      <c r="H109" s="122">
        <v>2024</v>
      </c>
    </row>
    <row r="110" spans="1:8" ht="17" x14ac:dyDescent="0.2">
      <c r="A110" s="2" t="s">
        <v>620</v>
      </c>
      <c r="B110" s="95" t="str" cm="1">
        <f t="array" ref="B110">_xlfn.IFS([1]Content_!$D$7=1,VLOOKUP([1]Employees!$A110,[1]Translation!$A:$S,[1]Employees!B$1,FALSE),[1]Content_!$D$7=2,VLOOKUP([1]Employees!$A110,[1]Translation!$A:$S,[1]Employees!B$1+6,FALSE),[1]Content_!$D$7=3,VLOOKUP([1]Employees!$A110,[1]Translation!$A:$S,[1]Employees!B$1+12,FALSE))</f>
        <v>Новые работники, принятые в отчетном году</v>
      </c>
      <c r="C110" s="291" t="str" cm="1">
        <f t="array" ref="C110">_xlfn.IFS([1]Content_!$D$7=1,VLOOKUP([1]Employees!$A110,[1]Translation!$A:$S,[1]Employees!C$1,FALSE),[1]Content_!$D$7=2,VLOOKUP([1]Employees!$A110,[1]Translation!$A:$S,[1]Employees!C$1+6,FALSE),[1]Content_!$D$7=3,VLOOKUP([1]Employees!$A110,[1]Translation!$A:$S,[1]Employees!C$1+12,FALSE))</f>
        <v>чел.</v>
      </c>
      <c r="D110" s="292">
        <v>26992</v>
      </c>
      <c r="E110" s="132">
        <v>31140</v>
      </c>
      <c r="F110" s="132">
        <v>38488</v>
      </c>
      <c r="G110" s="132">
        <v>41075</v>
      </c>
      <c r="H110" s="526">
        <v>47413</v>
      </c>
    </row>
    <row r="111" spans="1:8" x14ac:dyDescent="0.2">
      <c r="A111" s="2" t="s">
        <v>621</v>
      </c>
      <c r="B111" s="331"/>
      <c r="C111" s="332"/>
      <c r="D111" s="332"/>
      <c r="E111" s="333"/>
      <c r="F111" s="333"/>
      <c r="G111" s="333"/>
    </row>
    <row r="112" spans="1:8" ht="51" x14ac:dyDescent="0.2">
      <c r="A112" s="2" t="s">
        <v>622</v>
      </c>
      <c r="B112" s="334" t="str" cm="1">
        <f t="array" ref="B112">_xlfn.IFS([1]Content_!$D$7=1,VLOOKUP([1]Employees!$A112,[1]Translation!$A:$S,[1]Employees!B$1,FALSE),[1]Content_!$D$7=2,VLOOKUP([1]Employees!$A112,[1]Translation!$A:$S,[1]Employees!B$1+6,FALSE),[1]Content_!$D$7=3,VLOOKUP([1]Employees!$A112,[1]Translation!$A:$S,[1]Employees!B$1+12,FALSE))</f>
        <v>GRI 2-7, GRI 401-1</v>
      </c>
      <c r="C112" s="335" t="str" cm="1">
        <f t="array" ref="C112">_xlfn.IFS([1]Content_!$D$7=1,VLOOKUP([1]Employees!$A112,[1]Translation!$A:$S,[1]Employees!C$1,FALSE),[1]Content_!$D$7=2,VLOOKUP([1]Employees!$A112,[1]Translation!$A:$S,[1]Employees!C$1+6,FALSE),[1]Content_!$D$7=3,VLOOKUP([1]Employees!$A112,[1]Translation!$A:$S,[1]Employees!C$1+12,FALSE))</f>
        <v>Единица измерения</v>
      </c>
      <c r="D112" s="335"/>
      <c r="E112" s="260" t="str" cm="1">
        <f t="array" ref="E112">_xlfn.IFS([1]Content_!$D$7=1,VLOOKUP([1]Employees!$A112,[1]Translation!$A:$S,[1]Employees!D$1,FALSE),[1]Content_!$D$7=2,VLOOKUP([1]Employees!$A112,[1]Translation!$A:$S,[1]Employees!D$1+6,FALSE),[1]Content_!$D$7=3,VLOOKUP([1]Employees!$A112,[1]Translation!$A:$S,[1]Employees!D$1+12,FALSE))</f>
        <v>Полный рабочий день, чел.</v>
      </c>
      <c r="F112" s="260" t="str" cm="1">
        <f t="array" ref="F112">_xlfn.IFS([1]Content_!$D$7=1,VLOOKUP([1]Employees!$A112,[1]Translation!$A:$S,[1]Employees!E$1,FALSE),[1]Content_!$D$7=2,VLOOKUP([1]Employees!$A112,[1]Translation!$A:$S,[1]Employees!E$1+6,FALSE),[1]Content_!$D$7=3,VLOOKUP([1]Employees!$A112,[1]Translation!$A:$S,[1]Employees!E$1+12,FALSE))</f>
        <v>Неполный рабочий день, чел.</v>
      </c>
      <c r="G112" s="260" t="str" cm="1">
        <f t="array" ref="G112">_xlfn.IFS([1]Content_!$D$7=1,VLOOKUP([1]Employees!$A112,[1]Translation!$A:$S,[1]Employees!F$1,FALSE),[1]Content_!$D$7=2,VLOOKUP([1]Employees!$A112,[1]Translation!$A:$S,[1]Employees!F$1+6,FALSE),[1]Content_!$D$7=3,VLOOKUP([1]Employees!$A112,[1]Translation!$A:$S,[1]Employees!F$1+12,FALSE))</f>
        <v>Текучесть кадров, %</v>
      </c>
      <c r="H112" s="260" t="str" cm="1">
        <f t="array" ref="H112">_xlfn.IFS([1]Content_!$D$7=1,VLOOKUP([1]Employees!$A112,[1]Translation!$A:$S,[1]Employees!G$1,FALSE),[1]Content_!$D$7=2,VLOOKUP([1]Employees!$A112,[1]Translation!$A:$S,[1]Employees!G$1+6,FALSE),[1]Content_!$D$7=3,VLOOKUP([1]Employees!$A112,[1]Translation!$A:$S,[1]Employees!G$1+12,FALSE))</f>
        <v>Новые работники, принятые в отчетном году, чел.</v>
      </c>
    </row>
    <row r="113" spans="1:8" x14ac:dyDescent="0.2">
      <c r="A113" s="2" t="s">
        <v>623</v>
      </c>
      <c r="B113" s="336" t="s">
        <v>661</v>
      </c>
      <c r="C113" s="337"/>
      <c r="D113" s="337"/>
      <c r="E113" s="305"/>
      <c r="F113" s="305"/>
      <c r="G113" s="305"/>
      <c r="H113" s="305"/>
    </row>
    <row r="114" spans="1:8" x14ac:dyDescent="0.2">
      <c r="A114" s="2" t="s">
        <v>624</v>
      </c>
      <c r="B114" s="338" t="str" cm="1">
        <f t="array" ref="B114">_xlfn.IFS([1]Content_!$D$7=1,VLOOKUP([1]Employees!$A114,[1]Translation!$A:$S,[1]Employees!B$1,FALSE),[1]Content_!$D$7=2,VLOOKUP([1]Employees!$A114,[1]Translation!$A:$S,[1]Employees!B$1+6,FALSE),[1]Content_!$D$7=3,VLOOKUP([1]Employees!$A114,[1]Translation!$A:$S,[1]Employees!B$1+12,FALSE))</f>
        <v>Республика Казахстан</v>
      </c>
      <c r="C114" s="79" t="str" cm="1">
        <f t="array" ref="C114">_xlfn.IFS([1]Content_!$D$7=1,VLOOKUP([1]Employees!$A114,[1]Translation!$A:$S,[1]Employees!C$1,FALSE),[1]Content_!$D$7=2,VLOOKUP([1]Employees!$A114,[1]Translation!$A:$S,[1]Employees!C$1+6,FALSE),[1]Content_!$D$7=3,VLOOKUP([1]Employees!$A114,[1]Translation!$A:$S,[1]Employees!C$1+12,FALSE))</f>
        <v>чел. или %</v>
      </c>
      <c r="D114" s="570"/>
      <c r="E114" s="125">
        <v>257966</v>
      </c>
      <c r="F114" s="123" t="s">
        <v>662</v>
      </c>
      <c r="G114" s="359">
        <v>0.17</v>
      </c>
      <c r="H114" s="523">
        <v>46078</v>
      </c>
    </row>
    <row r="115" spans="1:8" x14ac:dyDescent="0.2">
      <c r="A115" s="2" t="s">
        <v>625</v>
      </c>
      <c r="B115" s="339" t="str" cm="1">
        <f t="array" ref="B115">_xlfn.IFS([1]Content_!$D$7=1,VLOOKUP([1]Employees!$A115,[1]Translation!$A:$S,[1]Employees!B$1,FALSE),[1]Content_!$D$7=2,VLOOKUP([1]Employees!$A115,[1]Translation!$A:$S,[1]Employees!B$1+6,FALSE),[1]Content_!$D$7=3,VLOOKUP([1]Employees!$A115,[1]Translation!$A:$S,[1]Employees!B$1+12,FALSE))</f>
        <v>Абайская  область</v>
      </c>
      <c r="C115" s="79" t="str" cm="1">
        <f t="array" ref="C115">_xlfn.IFS([1]Content_!$D$7=1,VLOOKUP([1]Employees!$A115,[1]Translation!$A:$S,[1]Employees!C$1,FALSE),[1]Content_!$D$7=2,VLOOKUP([1]Employees!$A115,[1]Translation!$A:$S,[1]Employees!C$1+6,FALSE),[1]Content_!$D$7=3,VLOOKUP([1]Employees!$A115,[1]Translation!$A:$S,[1]Employees!C$1+12,FALSE))</f>
        <v>чел. или %</v>
      </c>
      <c r="D115" s="570"/>
      <c r="E115" s="125">
        <v>6369</v>
      </c>
      <c r="F115" s="123">
        <v>204</v>
      </c>
      <c r="G115" s="359">
        <v>0.17</v>
      </c>
      <c r="H115" s="523">
        <v>1229</v>
      </c>
    </row>
    <row r="116" spans="1:8" x14ac:dyDescent="0.2">
      <c r="A116" s="2" t="s">
        <v>626</v>
      </c>
      <c r="B116" s="339" t="str" cm="1">
        <f t="array" ref="B116">_xlfn.IFS([1]Content_!$D$7=1,VLOOKUP([1]Employees!$A116,[1]Translation!$A:$S,[1]Employees!B$1,FALSE),[1]Content_!$D$7=2,VLOOKUP([1]Employees!$A116,[1]Translation!$A:$S,[1]Employees!B$1+6,FALSE),[1]Content_!$D$7=3,VLOOKUP([1]Employees!$A116,[1]Translation!$A:$S,[1]Employees!B$1+12,FALSE))</f>
        <v>Акмолинская область</v>
      </c>
      <c r="C116" s="79" t="str" cm="1">
        <f t="array" ref="C116">_xlfn.IFS([1]Content_!$D$7=1,VLOOKUP([1]Employees!$A116,[1]Translation!$A:$S,[1]Employees!C$1,FALSE),[1]Content_!$D$7=2,VLOOKUP([1]Employees!$A116,[1]Translation!$A:$S,[1]Employees!C$1+6,FALSE),[1]Content_!$D$7=3,VLOOKUP([1]Employees!$A116,[1]Translation!$A:$S,[1]Employees!C$1+12,FALSE))</f>
        <v>чел. или %</v>
      </c>
      <c r="D116" s="570"/>
      <c r="E116" s="125">
        <v>11053</v>
      </c>
      <c r="F116" s="123">
        <v>329</v>
      </c>
      <c r="G116" s="359">
        <v>0.18</v>
      </c>
      <c r="H116" s="523">
        <v>2060</v>
      </c>
    </row>
    <row r="117" spans="1:8" x14ac:dyDescent="0.2">
      <c r="A117" s="2" t="s">
        <v>627</v>
      </c>
      <c r="B117" s="339" t="str" cm="1">
        <f t="array" ref="B117">_xlfn.IFS([1]Content_!$D$7=1,VLOOKUP([1]Employees!$A117,[1]Translation!$A:$S,[1]Employees!B$1,FALSE),[1]Content_!$D$7=2,VLOOKUP([1]Employees!$A117,[1]Translation!$A:$S,[1]Employees!B$1+6,FALSE),[1]Content_!$D$7=3,VLOOKUP([1]Employees!$A117,[1]Translation!$A:$S,[1]Employees!B$1+12,FALSE))</f>
        <v>Актюбинская область</v>
      </c>
      <c r="C117" s="79" t="str" cm="1">
        <f t="array" ref="C117">_xlfn.IFS([1]Content_!$D$7=1,VLOOKUP([1]Employees!$A117,[1]Translation!$A:$S,[1]Employees!C$1,FALSE),[1]Content_!$D$7=2,VLOOKUP([1]Employees!$A117,[1]Translation!$A:$S,[1]Employees!C$1+6,FALSE),[1]Content_!$D$7=3,VLOOKUP([1]Employees!$A117,[1]Translation!$A:$S,[1]Employees!C$1+12,FALSE))</f>
        <v>чел. или %</v>
      </c>
      <c r="D117" s="570"/>
      <c r="E117" s="125">
        <v>15567</v>
      </c>
      <c r="F117" s="123">
        <v>297</v>
      </c>
      <c r="G117" s="359">
        <v>0.12</v>
      </c>
      <c r="H117" s="523">
        <v>1959</v>
      </c>
    </row>
    <row r="118" spans="1:8" x14ac:dyDescent="0.2">
      <c r="A118" s="2" t="s">
        <v>628</v>
      </c>
      <c r="B118" s="339" t="str" cm="1">
        <f t="array" ref="B118">_xlfn.IFS([1]Content_!$D$7=1,VLOOKUP([1]Employees!$A118,[1]Translation!$A:$S,[1]Employees!B$1,FALSE),[1]Content_!$D$7=2,VLOOKUP([1]Employees!$A118,[1]Translation!$A:$S,[1]Employees!B$1+6,FALSE),[1]Content_!$D$7=3,VLOOKUP([1]Employees!$A118,[1]Translation!$A:$S,[1]Employees!B$1+12,FALSE))</f>
        <v>Алматинская область</v>
      </c>
      <c r="C118" s="79" t="str" cm="1">
        <f t="array" ref="C118">_xlfn.IFS([1]Content_!$D$7=1,VLOOKUP([1]Employees!$A118,[1]Translation!$A:$S,[1]Employees!C$1,FALSE),[1]Content_!$D$7=2,VLOOKUP([1]Employees!$A118,[1]Translation!$A:$S,[1]Employees!C$1+6,FALSE),[1]Content_!$D$7=3,VLOOKUP([1]Employees!$A118,[1]Translation!$A:$S,[1]Employees!C$1+12,FALSE))</f>
        <v>чел. или %</v>
      </c>
      <c r="D118" s="570"/>
      <c r="E118" s="125">
        <v>7406</v>
      </c>
      <c r="F118" s="123">
        <v>700</v>
      </c>
      <c r="G118" s="359">
        <v>0.23</v>
      </c>
      <c r="H118" s="523">
        <v>1674</v>
      </c>
    </row>
    <row r="119" spans="1:8" x14ac:dyDescent="0.2">
      <c r="A119" s="2" t="s">
        <v>629</v>
      </c>
      <c r="B119" s="339" t="str" cm="1">
        <f t="array" ref="B119">_xlfn.IFS([1]Content_!$D$7=1,VLOOKUP([1]Employees!$A119,[1]Translation!$A:$S,[1]Employees!B$1,FALSE),[1]Content_!$D$7=2,VLOOKUP([1]Employees!$A119,[1]Translation!$A:$S,[1]Employees!B$1+6,FALSE),[1]Content_!$D$7=3,VLOOKUP([1]Employees!$A119,[1]Translation!$A:$S,[1]Employees!B$1+12,FALSE))</f>
        <v>Атырауская область</v>
      </c>
      <c r="C119" s="79" t="str" cm="1">
        <f t="array" ref="C119">_xlfn.IFS([1]Content_!$D$7=1,VLOOKUP([1]Employees!$A119,[1]Translation!$A:$S,[1]Employees!C$1,FALSE),[1]Content_!$D$7=2,VLOOKUP([1]Employees!$A119,[1]Translation!$A:$S,[1]Employees!C$1+6,FALSE),[1]Content_!$D$7=3,VLOOKUP([1]Employees!$A119,[1]Translation!$A:$S,[1]Employees!C$1+12,FALSE))</f>
        <v>чел. или %</v>
      </c>
      <c r="D119" s="570"/>
      <c r="E119" s="125">
        <v>18814</v>
      </c>
      <c r="F119" s="123">
        <v>124</v>
      </c>
      <c r="G119" s="359">
        <v>0.2</v>
      </c>
      <c r="H119" s="523">
        <v>4120</v>
      </c>
    </row>
    <row r="120" spans="1:8" x14ac:dyDescent="0.2">
      <c r="A120" s="2" t="s">
        <v>630</v>
      </c>
      <c r="B120" s="339" t="str" cm="1">
        <f t="array" ref="B120">_xlfn.IFS([1]Content_!$D$7=1,VLOOKUP([1]Employees!$A120,[1]Translation!$A:$S,[1]Employees!B$1,FALSE),[1]Content_!$D$7=2,VLOOKUP([1]Employees!$A120,[1]Translation!$A:$S,[1]Employees!B$1+6,FALSE),[1]Content_!$D$7=3,VLOOKUP([1]Employees!$A120,[1]Translation!$A:$S,[1]Employees!B$1+12,FALSE))</f>
        <v>Западно-Казахстанская область</v>
      </c>
      <c r="C120" s="79" t="str" cm="1">
        <f t="array" ref="C120">_xlfn.IFS([1]Content_!$D$7=1,VLOOKUP([1]Employees!$A120,[1]Translation!$A:$S,[1]Employees!C$1,FALSE),[1]Content_!$D$7=2,VLOOKUP([1]Employees!$A120,[1]Translation!$A:$S,[1]Employees!C$1+6,FALSE),[1]Content_!$D$7=3,VLOOKUP([1]Employees!$A120,[1]Translation!$A:$S,[1]Employees!C$1+12,FALSE))</f>
        <v>чел. или %</v>
      </c>
      <c r="D120" s="570"/>
      <c r="E120" s="125">
        <v>4818</v>
      </c>
      <c r="F120" s="123">
        <v>320</v>
      </c>
      <c r="G120" s="359">
        <v>0.12</v>
      </c>
      <c r="H120" s="521">
        <v>645</v>
      </c>
    </row>
    <row r="121" spans="1:8" x14ac:dyDescent="0.2">
      <c r="A121" s="2" t="s">
        <v>631</v>
      </c>
      <c r="B121" s="339" t="str" cm="1">
        <f t="array" ref="B121">_xlfn.IFS([1]Content_!$D$7=1,VLOOKUP([1]Employees!$A121,[1]Translation!$A:$S,[1]Employees!B$1,FALSE),[1]Content_!$D$7=2,VLOOKUP([1]Employees!$A121,[1]Translation!$A:$S,[1]Employees!B$1+6,FALSE),[1]Content_!$D$7=3,VLOOKUP([1]Employees!$A121,[1]Translation!$A:$S,[1]Employees!B$1+12,FALSE))</f>
        <v>Жамбылская  область</v>
      </c>
      <c r="C121" s="79" t="str" cm="1">
        <f t="array" ref="C121">_xlfn.IFS([1]Content_!$D$7=1,VLOOKUP([1]Employees!$A121,[1]Translation!$A:$S,[1]Employees!C$1,FALSE),[1]Content_!$D$7=2,VLOOKUP([1]Employees!$A121,[1]Translation!$A:$S,[1]Employees!C$1+6,FALSE),[1]Content_!$D$7=3,VLOOKUP([1]Employees!$A121,[1]Translation!$A:$S,[1]Employees!C$1+12,FALSE))</f>
        <v>чел. или %</v>
      </c>
      <c r="D121" s="570"/>
      <c r="E121" s="125">
        <v>10243</v>
      </c>
      <c r="F121" s="123">
        <v>401</v>
      </c>
      <c r="G121" s="359">
        <v>0.13</v>
      </c>
      <c r="H121" s="523">
        <v>1501</v>
      </c>
    </row>
    <row r="122" spans="1:8" x14ac:dyDescent="0.2">
      <c r="A122" s="2" t="s">
        <v>632</v>
      </c>
      <c r="B122" s="339" t="str" cm="1">
        <f t="array" ref="B122">_xlfn.IFS([1]Content_!$D$7=1,VLOOKUP([1]Employees!$A122,[1]Translation!$A:$S,[1]Employees!B$1,FALSE),[1]Content_!$D$7=2,VLOOKUP([1]Employees!$A122,[1]Translation!$A:$S,[1]Employees!B$1+6,FALSE),[1]Content_!$D$7=3,VLOOKUP([1]Employees!$A122,[1]Translation!$A:$S,[1]Employees!B$1+12,FALSE))</f>
        <v>Жетысуская область</v>
      </c>
      <c r="C122" s="79" t="str" cm="1">
        <f t="array" ref="C122">_xlfn.IFS([1]Content_!$D$7=1,VLOOKUP([1]Employees!$A122,[1]Translation!$A:$S,[1]Employees!C$1,FALSE),[1]Content_!$D$7=2,VLOOKUP([1]Employees!$A122,[1]Translation!$A:$S,[1]Employees!C$1+6,FALSE),[1]Content_!$D$7=3,VLOOKUP([1]Employees!$A122,[1]Translation!$A:$S,[1]Employees!C$1+12,FALSE))</f>
        <v>чел. или %</v>
      </c>
      <c r="D122" s="570"/>
      <c r="E122" s="125">
        <v>8240</v>
      </c>
      <c r="F122" s="123">
        <v>377</v>
      </c>
      <c r="G122" s="359">
        <v>0.24</v>
      </c>
      <c r="H122" s="523">
        <v>2437</v>
      </c>
    </row>
    <row r="123" spans="1:8" x14ac:dyDescent="0.2">
      <c r="A123" s="2" t="s">
        <v>633</v>
      </c>
      <c r="B123" s="339" t="str" cm="1">
        <f t="array" ref="B123">_xlfn.IFS([1]Content_!$D$7=1,VLOOKUP([1]Employees!$A123,[1]Translation!$A:$S,[1]Employees!B$1,FALSE),[1]Content_!$D$7=2,VLOOKUP([1]Employees!$A123,[1]Translation!$A:$S,[1]Employees!B$1+6,FALSE),[1]Content_!$D$7=3,VLOOKUP([1]Employees!$A123,[1]Translation!$A:$S,[1]Employees!B$1+12,FALSE))</f>
        <v>Карагандинская область</v>
      </c>
      <c r="C123" s="79" t="str" cm="1">
        <f t="array" ref="C123">_xlfn.IFS([1]Content_!$D$7=1,VLOOKUP([1]Employees!$A123,[1]Translation!$A:$S,[1]Employees!C$1,FALSE),[1]Content_!$D$7=2,VLOOKUP([1]Employees!$A123,[1]Translation!$A:$S,[1]Employees!C$1+6,FALSE),[1]Content_!$D$7=3,VLOOKUP([1]Employees!$A123,[1]Translation!$A:$S,[1]Employees!C$1+12,FALSE))</f>
        <v>чел. или %</v>
      </c>
      <c r="D123" s="570"/>
      <c r="E123" s="125">
        <v>14848</v>
      </c>
      <c r="F123" s="123">
        <v>244</v>
      </c>
      <c r="G123" s="359">
        <v>0.16</v>
      </c>
      <c r="H123" s="523">
        <v>2383</v>
      </c>
    </row>
    <row r="124" spans="1:8" x14ac:dyDescent="0.2">
      <c r="A124" s="2" t="s">
        <v>634</v>
      </c>
      <c r="B124" s="339" t="str" cm="1">
        <f t="array" ref="B124">_xlfn.IFS([1]Content_!$D$7=1,VLOOKUP([1]Employees!$A124,[1]Translation!$A:$S,[1]Employees!B$1,FALSE),[1]Content_!$D$7=2,VLOOKUP([1]Employees!$A124,[1]Translation!$A:$S,[1]Employees!B$1+6,FALSE),[1]Content_!$D$7=3,VLOOKUP([1]Employees!$A124,[1]Translation!$A:$S,[1]Employees!B$1+12,FALSE))</f>
        <v>Костанайская  область</v>
      </c>
      <c r="C124" s="79" t="str" cm="1">
        <f t="array" ref="C124">_xlfn.IFS([1]Content_!$D$7=1,VLOOKUP([1]Employees!$A124,[1]Translation!$A:$S,[1]Employees!C$1,FALSE),[1]Content_!$D$7=2,VLOOKUP([1]Employees!$A124,[1]Translation!$A:$S,[1]Employees!C$1+6,FALSE),[1]Content_!$D$7=3,VLOOKUP([1]Employees!$A124,[1]Translation!$A:$S,[1]Employees!C$1+12,FALSE))</f>
        <v>чел. или %</v>
      </c>
      <c r="D124" s="570"/>
      <c r="E124" s="125">
        <v>9292</v>
      </c>
      <c r="F124" s="123">
        <v>430</v>
      </c>
      <c r="G124" s="359">
        <v>0.18</v>
      </c>
      <c r="H124" s="523">
        <v>1619</v>
      </c>
    </row>
    <row r="125" spans="1:8" x14ac:dyDescent="0.2">
      <c r="A125" s="2" t="s">
        <v>635</v>
      </c>
      <c r="B125" s="339" t="str" cm="1">
        <f t="array" ref="B125">_xlfn.IFS([1]Content_!$D$7=1,VLOOKUP([1]Employees!$A125,[1]Translation!$A:$S,[1]Employees!B$1,FALSE),[1]Content_!$D$7=2,VLOOKUP([1]Employees!$A125,[1]Translation!$A:$S,[1]Employees!B$1+6,FALSE),[1]Content_!$D$7=3,VLOOKUP([1]Employees!$A125,[1]Translation!$A:$S,[1]Employees!B$1+12,FALSE))</f>
        <v>Кызылординская область</v>
      </c>
      <c r="C125" s="79" t="str" cm="1">
        <f t="array" ref="C125">_xlfn.IFS([1]Content_!$D$7=1,VLOOKUP([1]Employees!$A125,[1]Translation!$A:$S,[1]Employees!C$1,FALSE),[1]Content_!$D$7=2,VLOOKUP([1]Employees!$A125,[1]Translation!$A:$S,[1]Employees!C$1+6,FALSE),[1]Content_!$D$7=3,VLOOKUP([1]Employees!$A125,[1]Translation!$A:$S,[1]Employees!C$1+12,FALSE))</f>
        <v>чел. или %</v>
      </c>
      <c r="D125" s="570"/>
      <c r="E125" s="125">
        <v>13489</v>
      </c>
      <c r="F125" s="123">
        <v>354</v>
      </c>
      <c r="G125" s="359">
        <v>0.26</v>
      </c>
      <c r="H125" s="523">
        <v>3949</v>
      </c>
    </row>
    <row r="126" spans="1:8" x14ac:dyDescent="0.2">
      <c r="A126" s="2" t="s">
        <v>636</v>
      </c>
      <c r="B126" s="339" t="str" cm="1">
        <f t="array" ref="B126">_xlfn.IFS([1]Content_!$D$7=1,VLOOKUP([1]Employees!$A126,[1]Translation!$A:$S,[1]Employees!B$1,FALSE),[1]Content_!$D$7=2,VLOOKUP([1]Employees!$A126,[1]Translation!$A:$S,[1]Employees!B$1+6,FALSE),[1]Content_!$D$7=3,VLOOKUP([1]Employees!$A126,[1]Translation!$A:$S,[1]Employees!B$1+12,FALSE))</f>
        <v>Мангистауская область</v>
      </c>
      <c r="C126" s="79" t="str" cm="1">
        <f t="array" ref="C126">_xlfn.IFS([1]Content_!$D$7=1,VLOOKUP([1]Employees!$A126,[1]Translation!$A:$S,[1]Employees!C$1,FALSE),[1]Content_!$D$7=2,VLOOKUP([1]Employees!$A126,[1]Translation!$A:$S,[1]Employees!C$1+6,FALSE),[1]Content_!$D$7=3,VLOOKUP([1]Employees!$A126,[1]Translation!$A:$S,[1]Employees!C$1+12,FALSE))</f>
        <v>чел. или %</v>
      </c>
      <c r="D126" s="570"/>
      <c r="E126" s="125">
        <v>29474</v>
      </c>
      <c r="F126" s="123">
        <v>70</v>
      </c>
      <c r="G126" s="359">
        <v>0.11</v>
      </c>
      <c r="H126" s="523">
        <v>3715</v>
      </c>
    </row>
    <row r="127" spans="1:8" x14ac:dyDescent="0.2">
      <c r="A127" s="2" t="s">
        <v>637</v>
      </c>
      <c r="B127" s="339" t="str" cm="1">
        <f t="array" ref="B127">_xlfn.IFS([1]Content_!$D$7=1,VLOOKUP([1]Employees!$A127,[1]Translation!$A:$S,[1]Employees!B$1,FALSE),[1]Content_!$D$7=2,VLOOKUP([1]Employees!$A127,[1]Translation!$A:$S,[1]Employees!B$1+6,FALSE),[1]Content_!$D$7=3,VLOOKUP([1]Employees!$A127,[1]Translation!$A:$S,[1]Employees!B$1+12,FALSE))</f>
        <v>Павлодарская область</v>
      </c>
      <c r="C127" s="79" t="str" cm="1">
        <f t="array" ref="C127">_xlfn.IFS([1]Content_!$D$7=1,VLOOKUP([1]Employees!$A127,[1]Translation!$A:$S,[1]Employees!C$1,FALSE),[1]Content_!$D$7=2,VLOOKUP([1]Employees!$A127,[1]Translation!$A:$S,[1]Employees!C$1+6,FALSE),[1]Content_!$D$7=3,VLOOKUP([1]Employees!$A127,[1]Translation!$A:$S,[1]Employees!C$1+12,FALSE))</f>
        <v>чел. или %</v>
      </c>
      <c r="D127" s="570"/>
      <c r="E127" s="125">
        <v>22725</v>
      </c>
      <c r="F127" s="123">
        <v>233</v>
      </c>
      <c r="G127" s="359">
        <v>0.17</v>
      </c>
      <c r="H127" s="523">
        <v>4459</v>
      </c>
    </row>
    <row r="128" spans="1:8" x14ac:dyDescent="0.2">
      <c r="A128" s="2" t="s">
        <v>638</v>
      </c>
      <c r="B128" s="339" t="str" cm="1">
        <f t="array" ref="B128">_xlfn.IFS([1]Content_!$D$7=1,VLOOKUP([1]Employees!$A128,[1]Translation!$A:$S,[1]Employees!B$1,FALSE),[1]Content_!$D$7=2,VLOOKUP([1]Employees!$A128,[1]Translation!$A:$S,[1]Employees!B$1+6,FALSE),[1]Content_!$D$7=3,VLOOKUP([1]Employees!$A128,[1]Translation!$A:$S,[1]Employees!B$1+12,FALSE))</f>
        <v>Северо-Казахстанская область</v>
      </c>
      <c r="C128" s="79" t="str" cm="1">
        <f t="array" ref="C128">_xlfn.IFS([1]Content_!$D$7=1,VLOOKUP([1]Employees!$A128,[1]Translation!$A:$S,[1]Employees!C$1,FALSE),[1]Content_!$D$7=2,VLOOKUP([1]Employees!$A128,[1]Translation!$A:$S,[1]Employees!C$1+6,FALSE),[1]Content_!$D$7=3,VLOOKUP([1]Employees!$A128,[1]Translation!$A:$S,[1]Employees!C$1+12,FALSE))</f>
        <v>чел. или %</v>
      </c>
      <c r="D128" s="570"/>
      <c r="E128" s="125">
        <v>3200</v>
      </c>
      <c r="F128" s="123">
        <v>565</v>
      </c>
      <c r="G128" s="359">
        <v>0.17</v>
      </c>
      <c r="H128" s="521">
        <v>527</v>
      </c>
    </row>
    <row r="129" spans="1:8" x14ac:dyDescent="0.2">
      <c r="A129" s="2" t="s">
        <v>639</v>
      </c>
      <c r="B129" s="339" t="str" cm="1">
        <f t="array" ref="B129">_xlfn.IFS([1]Content_!$D$7=1,VLOOKUP([1]Employees!$A129,[1]Translation!$A:$S,[1]Employees!B$1,FALSE),[1]Content_!$D$7=2,VLOOKUP([1]Employees!$A129,[1]Translation!$A:$S,[1]Employees!B$1+6,FALSE),[1]Content_!$D$7=3,VLOOKUP([1]Employees!$A129,[1]Translation!$A:$S,[1]Employees!B$1+12,FALSE))</f>
        <v>Туркестанская  область</v>
      </c>
      <c r="C129" s="79" t="str" cm="1">
        <f t="array" ref="C129">_xlfn.IFS([1]Content_!$D$7=1,VLOOKUP([1]Employees!$A129,[1]Translation!$A:$S,[1]Employees!C$1,FALSE),[1]Content_!$D$7=2,VLOOKUP([1]Employees!$A129,[1]Translation!$A:$S,[1]Employees!C$1+6,FALSE),[1]Content_!$D$7=3,VLOOKUP([1]Employees!$A129,[1]Translation!$A:$S,[1]Employees!C$1+12,FALSE))</f>
        <v>чел. или %</v>
      </c>
      <c r="D129" s="570"/>
      <c r="E129" s="125">
        <v>18078</v>
      </c>
      <c r="F129" s="123">
        <v>590</v>
      </c>
      <c r="G129" s="359">
        <v>0.13</v>
      </c>
      <c r="H129" s="523">
        <v>2962</v>
      </c>
    </row>
    <row r="130" spans="1:8" x14ac:dyDescent="0.2">
      <c r="A130" s="2" t="s">
        <v>640</v>
      </c>
      <c r="B130" s="339" t="str" cm="1">
        <f t="array" ref="B130">_xlfn.IFS([1]Content_!$D$7=1,VLOOKUP([1]Employees!$A130,[1]Translation!$A:$S,[1]Employees!B$1,FALSE),[1]Content_!$D$7=2,VLOOKUP([1]Employees!$A130,[1]Translation!$A:$S,[1]Employees!B$1+6,FALSE),[1]Content_!$D$7=3,VLOOKUP([1]Employees!$A130,[1]Translation!$A:$S,[1]Employees!B$1+12,FALSE))</f>
        <v>Улытауская область</v>
      </c>
      <c r="C130" s="79" t="str" cm="1">
        <f t="array" ref="C130">_xlfn.IFS([1]Content_!$D$7=1,VLOOKUP([1]Employees!$A130,[1]Translation!$A:$S,[1]Employees!C$1,FALSE),[1]Content_!$D$7=2,VLOOKUP([1]Employees!$A130,[1]Translation!$A:$S,[1]Employees!C$1+6,FALSE),[1]Content_!$D$7=3,VLOOKUP([1]Employees!$A130,[1]Translation!$A:$S,[1]Employees!C$1+12,FALSE))</f>
        <v>чел. или %</v>
      </c>
      <c r="D130" s="570"/>
      <c r="E130" s="125">
        <v>2665</v>
      </c>
      <c r="F130" s="123">
        <v>51</v>
      </c>
      <c r="G130" s="359">
        <v>0.11</v>
      </c>
      <c r="H130" s="521">
        <v>476</v>
      </c>
    </row>
    <row r="131" spans="1:8" x14ac:dyDescent="0.2">
      <c r="A131" s="2" t="s">
        <v>641</v>
      </c>
      <c r="B131" s="339" t="str" cm="1">
        <f t="array" ref="B131">_xlfn.IFS([1]Content_!$D$7=1,VLOOKUP([1]Employees!$A131,[1]Translation!$A:$S,[1]Employees!B$1,FALSE),[1]Content_!$D$7=2,VLOOKUP([1]Employees!$A131,[1]Translation!$A:$S,[1]Employees!B$1+6,FALSE),[1]Content_!$D$7=3,VLOOKUP([1]Employees!$A131,[1]Translation!$A:$S,[1]Employees!B$1+12,FALSE))</f>
        <v>Восточно-Казахстанская область</v>
      </c>
      <c r="C131" s="79" t="str" cm="1">
        <f t="array" ref="C131">_xlfn.IFS([1]Content_!$D$7=1,VLOOKUP([1]Employees!$A131,[1]Translation!$A:$S,[1]Employees!C$1,FALSE),[1]Content_!$D$7=2,VLOOKUP([1]Employees!$A131,[1]Translation!$A:$S,[1]Employees!C$1+6,FALSE),[1]Content_!$D$7=3,VLOOKUP([1]Employees!$A131,[1]Translation!$A:$S,[1]Employees!C$1+12,FALSE))</f>
        <v>чел. или %</v>
      </c>
      <c r="D131" s="570"/>
      <c r="E131" s="125">
        <v>8977</v>
      </c>
      <c r="F131" s="123">
        <v>288</v>
      </c>
      <c r="G131" s="359">
        <v>0.17</v>
      </c>
      <c r="H131" s="523">
        <v>1474</v>
      </c>
    </row>
    <row r="132" spans="1:8" x14ac:dyDescent="0.2">
      <c r="A132" s="2" t="s">
        <v>642</v>
      </c>
      <c r="B132" s="339" t="str" cm="1">
        <f t="array" ref="B132">_xlfn.IFS([1]Content_!$D$7=1,VLOOKUP([1]Employees!$A132,[1]Translation!$A:$S,[1]Employees!B$1,FALSE),[1]Content_!$D$7=2,VLOOKUP([1]Employees!$A132,[1]Translation!$A:$S,[1]Employees!B$1+6,FALSE),[1]Content_!$D$7=3,VLOOKUP([1]Employees!$A132,[1]Translation!$A:$S,[1]Employees!B$1+12,FALSE))</f>
        <v>г.Астана</v>
      </c>
      <c r="C132" s="79" t="str" cm="1">
        <f t="array" ref="C132">_xlfn.IFS([1]Content_!$D$7=1,VLOOKUP([1]Employees!$A132,[1]Translation!$A:$S,[1]Employees!C$1,FALSE),[1]Content_!$D$7=2,VLOOKUP([1]Employees!$A132,[1]Translation!$A:$S,[1]Employees!C$1+6,FALSE),[1]Content_!$D$7=3,VLOOKUP([1]Employees!$A132,[1]Translation!$A:$S,[1]Employees!C$1+12,FALSE))</f>
        <v>чел. или %</v>
      </c>
      <c r="D132" s="570"/>
      <c r="E132" s="125">
        <v>20634</v>
      </c>
      <c r="F132" s="123">
        <v>122</v>
      </c>
      <c r="G132" s="359">
        <v>0.2</v>
      </c>
      <c r="H132" s="523">
        <v>4656</v>
      </c>
    </row>
    <row r="133" spans="1:8" x14ac:dyDescent="0.2">
      <c r="A133" s="2" t="s">
        <v>643</v>
      </c>
      <c r="B133" s="339" t="str" cm="1">
        <f t="array" ref="B133">_xlfn.IFS([1]Content_!$D$7=1,VLOOKUP([1]Employees!$A133,[1]Translation!$A:$S,[1]Employees!B$1,FALSE),[1]Content_!$D$7=2,VLOOKUP([1]Employees!$A133,[1]Translation!$A:$S,[1]Employees!B$1+6,FALSE),[1]Content_!$D$7=3,VLOOKUP([1]Employees!$A133,[1]Translation!$A:$S,[1]Employees!B$1+12,FALSE))</f>
        <v>г. Алматы</v>
      </c>
      <c r="C133" s="79" t="str" cm="1">
        <f t="array" ref="C133">_xlfn.IFS([1]Content_!$D$7=1,VLOOKUP([1]Employees!$A133,[1]Translation!$A:$S,[1]Employees!C$1,FALSE),[1]Content_!$D$7=2,VLOOKUP([1]Employees!$A133,[1]Translation!$A:$S,[1]Employees!C$1+6,FALSE),[1]Content_!$D$7=3,VLOOKUP([1]Employees!$A133,[1]Translation!$A:$S,[1]Employees!C$1+12,FALSE))</f>
        <v>чел. или %</v>
      </c>
      <c r="D133" s="570"/>
      <c r="E133" s="125">
        <v>18101</v>
      </c>
      <c r="F133" s="123">
        <v>156</v>
      </c>
      <c r="G133" s="359">
        <v>0.18</v>
      </c>
      <c r="H133" s="523">
        <v>3112</v>
      </c>
    </row>
    <row r="134" spans="1:8" x14ac:dyDescent="0.2">
      <c r="A134" s="2" t="s">
        <v>644</v>
      </c>
      <c r="B134" s="339" t="str" cm="1">
        <f t="array" ref="B134">_xlfn.IFS([1]Content_!$D$7=1,VLOOKUP([1]Employees!$A134,[1]Translation!$A:$S,[1]Employees!B$1,FALSE),[1]Content_!$D$7=2,VLOOKUP([1]Employees!$A134,[1]Translation!$A:$S,[1]Employees!B$1+6,FALSE),[1]Content_!$D$7=3,VLOOKUP([1]Employees!$A134,[1]Translation!$A:$S,[1]Employees!B$1+12,FALSE))</f>
        <v>г. Шымкент</v>
      </c>
      <c r="C134" s="79" t="str" cm="1">
        <f t="array" ref="C134">_xlfn.IFS([1]Content_!$D$7=1,VLOOKUP([1]Employees!$A134,[1]Translation!$A:$S,[1]Employees!C$1,FALSE),[1]Content_!$D$7=2,VLOOKUP([1]Employees!$A134,[1]Translation!$A:$S,[1]Employees!C$1+6,FALSE),[1]Content_!$D$7=3,VLOOKUP([1]Employees!$A134,[1]Translation!$A:$S,[1]Employees!C$1+12,FALSE))</f>
        <v>чел. или %</v>
      </c>
      <c r="D134" s="570"/>
      <c r="E134" s="125">
        <v>5459</v>
      </c>
      <c r="F134" s="123">
        <v>14</v>
      </c>
      <c r="G134" s="359">
        <v>0.19</v>
      </c>
      <c r="H134" s="523">
        <v>1121</v>
      </c>
    </row>
    <row r="135" spans="1:8" x14ac:dyDescent="0.2">
      <c r="A135" s="2" t="s">
        <v>645</v>
      </c>
      <c r="B135" s="340" t="str" cm="1">
        <f t="array" ref="B135">_xlfn.IFS([1]Content_!$D$7=1,VLOOKUP([1]Employees!$A136,[1]Translation!$A:$S,[1]Employees!B$1,FALSE),[1]Content_!$D$7=2,VLOOKUP([1]Employees!$A136,[1]Translation!$A:$S,[1]Employees!B$1+6,FALSE),[1]Content_!$D$7=3,VLOOKUP([1]Employees!$A136,[1]Translation!$A:$S,[1]Employees!B$1+12,FALSE))</f>
        <v>За пределами Республики Казахстан</v>
      </c>
      <c r="C135" s="88" t="str" cm="1">
        <f t="array" ref="C135">_xlfn.IFS([1]Content_!$D$7=1,VLOOKUP([1]Employees!$A136,[1]Translation!$A:$S,[1]Employees!C$1,FALSE),[1]Content_!$D$7=2,VLOOKUP([1]Employees!$A136,[1]Translation!$A:$S,[1]Employees!C$1+6,FALSE),[1]Content_!$D$7=3,VLOOKUP([1]Employees!$A136,[1]Translation!$A:$S,[1]Employees!C$1+12,FALSE))</f>
        <v>чел. или %</v>
      </c>
      <c r="D135" s="571"/>
      <c r="E135" s="126">
        <v>8514</v>
      </c>
      <c r="F135" s="127">
        <v>107</v>
      </c>
      <c r="G135" s="538">
        <v>0.14000000000000001</v>
      </c>
      <c r="H135" s="514">
        <v>1335</v>
      </c>
    </row>
    <row r="136" spans="1:8" x14ac:dyDescent="0.2">
      <c r="A136" s="2" t="s">
        <v>646</v>
      </c>
    </row>
    <row r="137" spans="1:8" ht="17" x14ac:dyDescent="0.2">
      <c r="A137" s="2" t="s">
        <v>647</v>
      </c>
      <c r="B137" s="334" t="str" cm="1">
        <f t="array" ref="B137">_xlfn.IFS([1]Content_!$D$7=1,VLOOKUP([1]Employees!$A138,[1]Translation!$A:$S,[1]Employees!B$1,FALSE),[1]Content_!$D$7=2,VLOOKUP([1]Employees!$A138,[1]Translation!$A:$S,[1]Employees!B$1+6,FALSE),[1]Content_!$D$7=3,VLOOKUP([1]Employees!$A138,[1]Translation!$A:$S,[1]Employees!B$1+12,FALSE))</f>
        <v>GRI 401-3</v>
      </c>
      <c r="C137" s="335" t="str" cm="1">
        <f t="array" ref="C137">_xlfn.IFS([1]Content_!$D$7=1,VLOOKUP([1]Employees!$A138,[1]Translation!$A:$S,[1]Employees!C$1,FALSE),[1]Content_!$D$7=2,VLOOKUP([1]Employees!$A138,[1]Translation!$A:$S,[1]Employees!C$1+6,FALSE),[1]Content_!$D$7=3,VLOOKUP([1]Employees!$A138,[1]Translation!$A:$S,[1]Employees!C$1+12,FALSE))</f>
        <v>Единица измерения</v>
      </c>
      <c r="D137" s="260">
        <v>2020</v>
      </c>
      <c r="E137" s="122">
        <v>2021</v>
      </c>
      <c r="F137" s="122">
        <v>2022</v>
      </c>
      <c r="G137" s="122">
        <v>2023</v>
      </c>
      <c r="H137" s="122">
        <v>2024</v>
      </c>
    </row>
    <row r="138" spans="1:8" ht="34" x14ac:dyDescent="0.2">
      <c r="A138" s="2" t="s">
        <v>648</v>
      </c>
      <c r="B138" s="36" t="str" cm="1">
        <f t="array" ref="B138">_xlfn.IFS([1]Content_!$D$7=1,VLOOKUP([1]Employees!$A139,[1]Translation!$A:$S,[1]Employees!B$1,FALSE),[1]Content_!$D$7=2,VLOOKUP([1]Employees!$A139,[1]Translation!$A:$S,[1]Employees!B$1+6,FALSE),[1]Content_!$D$7=3,VLOOKUP([1]Employees!$A139,[1]Translation!$A:$S,[1]Employees!B$1+12,FALSE))</f>
        <v xml:space="preserve">Количество работников, которые ушли в отпуска по беременности и родам и в отпуска по уходу за ребенком </v>
      </c>
      <c r="C138" s="291" t="str" cm="1">
        <f t="array" ref="C138">_xlfn.IFS([1]Content_!$D$7=1,VLOOKUP([1]Employees!$A139,[1]Translation!$A:$S,[1]Employees!C$1,FALSE),[1]Content_!$D$7=2,VLOOKUP([1]Employees!$A139,[1]Translation!$A:$S,[1]Employees!C$1+6,FALSE),[1]Content_!$D$7=3,VLOOKUP([1]Employees!$A139,[1]Translation!$A:$S,[1]Employees!C$1+12,FALSE))</f>
        <v>чел.</v>
      </c>
      <c r="D138" s="302">
        <v>10554</v>
      </c>
      <c r="E138" s="132">
        <v>9661</v>
      </c>
      <c r="F138" s="132">
        <v>9560</v>
      </c>
      <c r="G138" s="132">
        <v>8555</v>
      </c>
      <c r="H138" s="526">
        <v>7177</v>
      </c>
    </row>
    <row r="139" spans="1:8" x14ac:dyDescent="0.2">
      <c r="A139" s="2" t="s">
        <v>649</v>
      </c>
      <c r="B139" s="341" t="str" cm="1">
        <f t="array" ref="B139">_xlfn.IFS([1]Content_!$D$7=1,VLOOKUP([1]Employees!$A140,[1]Translation!$A:$S,[1]Employees!B$1,FALSE),[1]Content_!$D$7=2,VLOOKUP([1]Employees!$A140,[1]Translation!$A:$S,[1]Employees!B$1+6,FALSE),[1]Content_!$D$7=3,VLOOKUP([1]Employees!$A140,[1]Translation!$A:$S,[1]Employees!B$1+12,FALSE))</f>
        <v>Мужчины</v>
      </c>
      <c r="C139" s="79" t="str" cm="1">
        <f t="array" ref="C139">_xlfn.IFS([1]Content_!$D$7=1,VLOOKUP([1]Employees!$A140,[1]Translation!$A:$S,[1]Employees!C$1,FALSE),[1]Content_!$D$7=2,VLOOKUP([1]Employees!$A140,[1]Translation!$A:$S,[1]Employees!C$1+6,FALSE),[1]Content_!$D$7=3,VLOOKUP([1]Employees!$A140,[1]Translation!$A:$S,[1]Employees!C$1+12,FALSE))</f>
        <v>чел.</v>
      </c>
      <c r="D139" s="323">
        <v>362</v>
      </c>
      <c r="E139" s="123">
        <v>420</v>
      </c>
      <c r="F139" s="123">
        <v>551</v>
      </c>
      <c r="G139" s="123">
        <v>528</v>
      </c>
      <c r="H139" s="521">
        <v>544</v>
      </c>
    </row>
    <row r="140" spans="1:8" x14ac:dyDescent="0.2">
      <c r="A140" s="2" t="s">
        <v>650</v>
      </c>
      <c r="B140" s="342" t="str" cm="1">
        <f t="array" ref="B140">_xlfn.IFS([1]Content_!$D$7=1,VLOOKUP([1]Employees!$A141,[1]Translation!$A:$S,[1]Employees!B$1,FALSE),[1]Content_!$D$7=2,VLOOKUP([1]Employees!$A141,[1]Translation!$A:$S,[1]Employees!B$1+6,FALSE),[1]Content_!$D$7=3,VLOOKUP([1]Employees!$A141,[1]Translation!$A:$S,[1]Employees!B$1+12,FALSE))</f>
        <v>Женщины</v>
      </c>
      <c r="C140" s="88" t="str" cm="1">
        <f t="array" ref="C140">_xlfn.IFS([1]Content_!$D$7=1,VLOOKUP([1]Employees!$A141,[1]Translation!$A:$S,[1]Employees!C$1,FALSE),[1]Content_!$D$7=2,VLOOKUP([1]Employees!$A141,[1]Translation!$A:$S,[1]Employees!C$1+6,FALSE),[1]Content_!$D$7=3,VLOOKUP([1]Employees!$A141,[1]Translation!$A:$S,[1]Employees!C$1+12,FALSE))</f>
        <v>чел.</v>
      </c>
      <c r="D140" s="300">
        <v>10192</v>
      </c>
      <c r="E140" s="126">
        <v>9241</v>
      </c>
      <c r="F140" s="126">
        <v>9009</v>
      </c>
      <c r="G140" s="126">
        <v>8027</v>
      </c>
      <c r="H140" s="514">
        <v>6633</v>
      </c>
    </row>
    <row r="141" spans="1:8" ht="34" x14ac:dyDescent="0.2">
      <c r="A141" s="2" t="s">
        <v>651</v>
      </c>
      <c r="B141" s="343" t="str" cm="1">
        <f t="array" ref="B141">_xlfn.IFS([1]Content_!$D$7=1,VLOOKUP([1]Employees!$A142,[1]Translation!$A:$S,[1]Employees!B$1,FALSE),[1]Content_!$D$7=2,VLOOKUP([1]Employees!$A142,[1]Translation!$A:$S,[1]Employees!B$1+6,FALSE),[1]Content_!$D$7=3,VLOOKUP([1]Employees!$A142,[1]Translation!$A:$S,[1]Employees!B$1+12,FALSE))</f>
        <v>Количество работников, вернувшихся на работу в отчетном периоде после окончания отпуска по уходу за ребенком</v>
      </c>
      <c r="C141" s="40" t="str" cm="1">
        <f t="array" ref="C141">_xlfn.IFS([1]Content_!$D$7=1,VLOOKUP([1]Employees!$A142,[1]Translation!$A:$S,[1]Employees!C$1,FALSE),[1]Content_!$D$7=2,VLOOKUP([1]Employees!$A142,[1]Translation!$A:$S,[1]Employees!C$1+6,FALSE),[1]Content_!$D$7=3,VLOOKUP([1]Employees!$A142,[1]Translation!$A:$S,[1]Employees!C$1+12,FALSE))</f>
        <v>чел.</v>
      </c>
      <c r="D141" s="344">
        <v>2485</v>
      </c>
      <c r="E141" s="212">
        <v>2409</v>
      </c>
      <c r="F141" s="212">
        <v>3746</v>
      </c>
      <c r="G141" s="212">
        <v>3941</v>
      </c>
      <c r="H141" s="527">
        <v>3521</v>
      </c>
    </row>
    <row r="142" spans="1:8" x14ac:dyDescent="0.2">
      <c r="A142" s="2" t="s">
        <v>652</v>
      </c>
      <c r="B142" s="345" t="str" cm="1">
        <f t="array" ref="B142">_xlfn.IFS([1]Content_!$D$7=1,VLOOKUP([1]Employees!$A143,[1]Translation!$A:$S,[1]Employees!B$1,FALSE),[1]Content_!$D$7=2,VLOOKUP([1]Employees!$A143,[1]Translation!$A:$S,[1]Employees!B$1+6,FALSE),[1]Content_!$D$7=3,VLOOKUP([1]Employees!$A143,[1]Translation!$A:$S,[1]Employees!B$1+12,FALSE))</f>
        <v>Мужчины</v>
      </c>
      <c r="C142" s="79" t="str" cm="1">
        <f t="array" ref="C142">_xlfn.IFS([1]Content_!$D$7=1,VLOOKUP([1]Employees!$A143,[1]Translation!$A:$S,[1]Employees!C$1,FALSE),[1]Content_!$D$7=2,VLOOKUP([1]Employees!$A143,[1]Translation!$A:$S,[1]Employees!C$1+6,FALSE),[1]Content_!$D$7=3,VLOOKUP([1]Employees!$A143,[1]Translation!$A:$S,[1]Employees!C$1+12,FALSE))</f>
        <v>чел.</v>
      </c>
      <c r="D142" s="297">
        <v>122</v>
      </c>
      <c r="E142" s="123">
        <v>113</v>
      </c>
      <c r="F142" s="123">
        <v>193</v>
      </c>
      <c r="G142" s="123">
        <v>249</v>
      </c>
      <c r="H142" s="521">
        <v>261</v>
      </c>
    </row>
    <row r="143" spans="1:8" x14ac:dyDescent="0.2">
      <c r="A143" s="2" t="s">
        <v>653</v>
      </c>
      <c r="B143" s="342" t="str" cm="1">
        <f t="array" ref="B143">_xlfn.IFS([1]Content_!$D$7=1,VLOOKUP([1]Employees!$A144,[1]Translation!$A:$S,[1]Employees!B$1,FALSE),[1]Content_!$D$7=2,VLOOKUP([1]Employees!$A144,[1]Translation!$A:$S,[1]Employees!B$1+6,FALSE),[1]Content_!$D$7=3,VLOOKUP([1]Employees!$A144,[1]Translation!$A:$S,[1]Employees!B$1+12,FALSE))</f>
        <v>Женщины</v>
      </c>
      <c r="C143" s="88" t="str" cm="1">
        <f t="array" ref="C143">_xlfn.IFS([1]Content_!$D$7=1,VLOOKUP([1]Employees!$A144,[1]Translation!$A:$S,[1]Employees!C$1,FALSE),[1]Content_!$D$7=2,VLOOKUP([1]Employees!$A144,[1]Translation!$A:$S,[1]Employees!C$1+6,FALSE),[1]Content_!$D$7=3,VLOOKUP([1]Employees!$A144,[1]Translation!$A:$S,[1]Employees!C$1+12,FALSE))</f>
        <v>чел.</v>
      </c>
      <c r="D143" s="300">
        <v>2363</v>
      </c>
      <c r="E143" s="126">
        <v>2296</v>
      </c>
      <c r="F143" s="126">
        <v>3553</v>
      </c>
      <c r="G143" s="126">
        <v>3692</v>
      </c>
      <c r="H143" s="514">
        <v>3260</v>
      </c>
    </row>
    <row r="144" spans="1:8" ht="51" x14ac:dyDescent="0.2">
      <c r="A144" s="2" t="s">
        <v>654</v>
      </c>
      <c r="B144" s="343" t="str" cm="1">
        <f t="array" ref="B144">_xlfn.IFS([1]Content_!$D$7=1,VLOOKUP([1]Employees!$A145,[1]Translation!$A:$S,[1]Employees!B$1,FALSE),[1]Content_!$D$7=2,VLOOKUP([1]Employees!$A145,[1]Translation!$A:$S,[1]Employees!B$1+6,FALSE),[1]Content_!$D$7=3,VLOOKUP([1]Employees!$A145,[1]Translation!$A:$S,[1]Employees!B$1+12,FALSE))</f>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
      <c r="C144" s="40" t="str" cm="1">
        <f t="array" ref="C144">_xlfn.IFS([1]Content_!$D$7=1,VLOOKUP([1]Employees!$A145,[1]Translation!$A:$S,[1]Employees!C$1,FALSE),[1]Content_!$D$7=2,VLOOKUP([1]Employees!$A145,[1]Translation!$A:$S,[1]Employees!C$1+6,FALSE),[1]Content_!$D$7=3,VLOOKUP([1]Employees!$A145,[1]Translation!$A:$S,[1]Employees!C$1+12,FALSE))</f>
        <v>чел.</v>
      </c>
      <c r="D144" s="344">
        <v>2132</v>
      </c>
      <c r="E144" s="212">
        <v>2055</v>
      </c>
      <c r="F144" s="212">
        <v>4527</v>
      </c>
      <c r="G144" s="212">
        <v>3263</v>
      </c>
      <c r="H144" s="527">
        <v>2130</v>
      </c>
    </row>
    <row r="145" spans="1:8" x14ac:dyDescent="0.2">
      <c r="A145" s="2" t="s">
        <v>655</v>
      </c>
      <c r="B145" s="345" t="str" cm="1">
        <f t="array" ref="B145">_xlfn.IFS([1]Content_!$D$7=1,VLOOKUP([1]Employees!$A146,[1]Translation!$A:$S,[1]Employees!B$1,FALSE),[1]Content_!$D$7=2,VLOOKUP([1]Employees!$A146,[1]Translation!$A:$S,[1]Employees!B$1+6,FALSE),[1]Content_!$D$7=3,VLOOKUP([1]Employees!$A146,[1]Translation!$A:$S,[1]Employees!B$1+12,FALSE))</f>
        <v>Мужчины</v>
      </c>
      <c r="C145" s="79" t="str" cm="1">
        <f t="array" ref="C145">_xlfn.IFS([1]Content_!$D$7=1,VLOOKUP([1]Employees!$A146,[1]Translation!$A:$S,[1]Employees!C$1,FALSE),[1]Content_!$D$7=2,VLOOKUP([1]Employees!$A146,[1]Translation!$A:$S,[1]Employees!C$1+6,FALSE),[1]Content_!$D$7=3,VLOOKUP([1]Employees!$A146,[1]Translation!$A:$S,[1]Employees!C$1+12,FALSE))</f>
        <v>чел.</v>
      </c>
      <c r="D145" s="297">
        <v>88</v>
      </c>
      <c r="E145" s="123">
        <v>90</v>
      </c>
      <c r="F145" s="123">
        <v>149</v>
      </c>
      <c r="G145" s="123">
        <v>187</v>
      </c>
      <c r="H145" s="521">
        <v>161</v>
      </c>
    </row>
    <row r="146" spans="1:8" x14ac:dyDescent="0.2">
      <c r="A146" s="2" t="s">
        <v>656</v>
      </c>
      <c r="B146" s="342" t="str" cm="1">
        <f t="array" ref="B146">_xlfn.IFS([1]Content_!$D$7=1,VLOOKUP([1]Employees!$A147,[1]Translation!$A:$S,[1]Employees!B$1,FALSE),[1]Content_!$D$7=2,VLOOKUP([1]Employees!$A147,[1]Translation!$A:$S,[1]Employees!B$1+6,FALSE),[1]Content_!$D$7=3,VLOOKUP([1]Employees!$A147,[1]Translation!$A:$S,[1]Employees!B$1+12,FALSE))</f>
        <v>Женщины</v>
      </c>
      <c r="C146" s="88" t="str" cm="1">
        <f t="array" ref="C146">_xlfn.IFS([1]Content_!$D$7=1,VLOOKUP([1]Employees!$A147,[1]Translation!$A:$S,[1]Employees!C$1,FALSE),[1]Content_!$D$7=2,VLOOKUP([1]Employees!$A147,[1]Translation!$A:$S,[1]Employees!C$1+6,FALSE),[1]Content_!$D$7=3,VLOOKUP([1]Employees!$A147,[1]Translation!$A:$S,[1]Employees!C$1+12,FALSE))</f>
        <v>чел.</v>
      </c>
      <c r="D146" s="300">
        <v>2044</v>
      </c>
      <c r="E146" s="126">
        <v>1965</v>
      </c>
      <c r="F146" s="126">
        <v>4378</v>
      </c>
      <c r="G146" s="126">
        <v>3076</v>
      </c>
      <c r="H146" s="514">
        <v>1969</v>
      </c>
    </row>
    <row r="147" spans="1:8" x14ac:dyDescent="0.2">
      <c r="A147" s="2" t="s">
        <v>657</v>
      </c>
      <c r="B147" s="346"/>
      <c r="C147" s="332"/>
      <c r="D147" s="347"/>
      <c r="E147" s="347"/>
      <c r="F147" s="347"/>
      <c r="G147" s="347"/>
      <c r="H147" s="348"/>
    </row>
    <row r="148" spans="1:8" ht="17" x14ac:dyDescent="0.2">
      <c r="A148" s="2" t="s">
        <v>658</v>
      </c>
      <c r="B148" s="334" t="str" cm="1">
        <f t="array" ref="B148">_xlfn.IFS([1]Content_!$D$7=1,VLOOKUP([1]Employees!$A149,[1]Translation!$A:$S,[1]Employees!B$1,FALSE),[1]Content_!$D$7=2,VLOOKUP([1]Employees!$A149,[1]Translation!$A:$S,[1]Employees!B$1+6,FALSE),[1]Content_!$D$7=3,VLOOKUP([1]Employees!$A149,[1]Translation!$A:$S,[1]Employees!B$1+12,FALSE))</f>
        <v>GRI 401-3</v>
      </c>
      <c r="C148" s="260" t="str" cm="1">
        <f t="array" ref="C148">_xlfn.IFS([1]Content_!$D$7=1,VLOOKUP([1]Employees!$A149,[1]Translation!$A:$S,[1]Employees!C$1,FALSE),[1]Content_!$D$7=2,VLOOKUP([1]Employees!$A149,[1]Translation!$A:$S,[1]Employees!C$1+6,FALSE),[1]Content_!$D$7=3,VLOOKUP([1]Employees!$A149,[1]Translation!$A:$S,[1]Employees!C$1+12,FALSE))</f>
        <v>Единица измерения</v>
      </c>
      <c r="D148" s="260">
        <v>2020</v>
      </c>
      <c r="E148" s="122">
        <v>2021</v>
      </c>
      <c r="F148" s="122">
        <v>2022</v>
      </c>
      <c r="G148" s="122">
        <v>2023</v>
      </c>
      <c r="H148" s="122">
        <v>2024</v>
      </c>
    </row>
    <row r="149" spans="1:8" ht="17" x14ac:dyDescent="0.2">
      <c r="A149" s="2" t="s">
        <v>659</v>
      </c>
      <c r="B149" s="349" t="str" cm="1">
        <f t="array" ref="B149">_xlfn.IFS([1]Content_!$D$7=1,VLOOKUP([1]Employees!$A150,[1]Translation!$A:$S,[1]Employees!B$1,FALSE),[1]Content_!$D$7=2,VLOOKUP([1]Employees!$A150,[1]Translation!$A:$S,[1]Employees!B$1+6,FALSE),[1]Content_!$D$7=3,VLOOKUP([1]Employees!$A150,[1]Translation!$A:$S,[1]Employees!B$1+12,FALSE))</f>
        <v>Коэффициент возвращения</v>
      </c>
      <c r="C149" s="350" t="str" cm="1">
        <f t="array" ref="C149">_xlfn.IFS([1]Content_!$D$7=1,VLOOKUP([1]Employees!$A150,[1]Translation!$A:$S,[1]Employees!C$1,FALSE),[1]Content_!$D$7=2,VLOOKUP([1]Employees!$A150,[1]Translation!$A:$S,[1]Employees!C$1+6,FALSE),[1]Content_!$D$7=3,VLOOKUP([1]Employees!$A150,[1]Translation!$A:$S,[1]Employees!C$1+12,FALSE))</f>
        <v>%</v>
      </c>
      <c r="D149" s="351">
        <v>131.2731114632858</v>
      </c>
      <c r="E149" s="129">
        <v>133</v>
      </c>
      <c r="F149" s="129">
        <v>101</v>
      </c>
      <c r="G149" s="129">
        <v>61</v>
      </c>
      <c r="H149" s="525">
        <v>85</v>
      </c>
    </row>
    <row r="150" spans="1:8" x14ac:dyDescent="0.2">
      <c r="A150" s="2" t="s">
        <v>660</v>
      </c>
      <c r="B150" s="352" t="str" cm="1">
        <f t="array" ref="B150">_xlfn.IFS([1]Content_!$D$7=1,VLOOKUP([1]Employees!$A151,[1]Translation!$A:$S,[1]Employees!B$1,FALSE),[1]Content_!$D$7=2,VLOOKUP([1]Employees!$A151,[1]Translation!$A:$S,[1]Employees!B$1+6,FALSE),[1]Content_!$D$7=3,VLOOKUP([1]Employees!$A151,[1]Translation!$A:$S,[1]Employees!B$1+12,FALSE))</f>
        <v>Коэффициент удержания</v>
      </c>
      <c r="C150" s="353" t="str" cm="1">
        <f t="array" ref="C150">_xlfn.IFS([1]Content_!$D$7=1,VLOOKUP([1]Employees!$A151,[1]Translation!$A:$S,[1]Employees!C$1,FALSE),[1]Content_!$D$7=2,VLOOKUP([1]Employees!$A151,[1]Translation!$A:$S,[1]Employees!C$1+6,FALSE),[1]Content_!$D$7=3,VLOOKUP([1]Employees!$A151,[1]Translation!$A:$S,[1]Employees!C$1+12,FALSE))</f>
        <v>%</v>
      </c>
      <c r="D150" s="292">
        <v>106.06965174129353</v>
      </c>
      <c r="E150" s="539">
        <v>83</v>
      </c>
      <c r="F150" s="539">
        <v>188</v>
      </c>
      <c r="G150" s="539">
        <v>87</v>
      </c>
      <c r="H150" s="546">
        <v>54</v>
      </c>
    </row>
    <row r="166" ht="20.5" customHeight="1" x14ac:dyDescent="0.2"/>
    <row r="167" ht="20.5" customHeight="1" x14ac:dyDescent="0.2"/>
    <row r="168" ht="20.5" customHeight="1" x14ac:dyDescent="0.2"/>
    <row r="169" ht="20.5" customHeight="1" x14ac:dyDescent="0.2"/>
    <row r="170" ht="20.5" customHeight="1" x14ac:dyDescent="0.2"/>
    <row r="171" ht="20.5" customHeight="1" x14ac:dyDescent="0.2"/>
    <row r="172" ht="20.5" customHeight="1" x14ac:dyDescent="0.2"/>
    <row r="173" ht="20.5" customHeight="1" x14ac:dyDescent="0.2"/>
    <row r="174" ht="20.5" customHeight="1" x14ac:dyDescent="0.2"/>
    <row r="175" ht="20.5" customHeight="1" x14ac:dyDescent="0.2"/>
    <row r="176" ht="20.5" customHeight="1" x14ac:dyDescent="0.2"/>
    <row r="177" ht="20.5" customHeight="1" x14ac:dyDescent="0.2"/>
    <row r="178" ht="20.5" customHeight="1" x14ac:dyDescent="0.2"/>
    <row r="179" ht="20.5" customHeight="1" x14ac:dyDescent="0.2"/>
    <row r="180" ht="20.5" customHeight="1" x14ac:dyDescent="0.2"/>
    <row r="181" ht="20.5" customHeight="1" x14ac:dyDescent="0.2"/>
    <row r="182" ht="20.5" customHeight="1" x14ac:dyDescent="0.2"/>
    <row r="183" ht="20.5" customHeight="1" x14ac:dyDescent="0.2"/>
    <row r="184" ht="20.5" customHeight="1" x14ac:dyDescent="0.2"/>
    <row r="185" ht="20.5" customHeight="1" x14ac:dyDescent="0.2"/>
    <row r="186" ht="20.5" customHeight="1" x14ac:dyDescent="0.2"/>
    <row r="187" ht="20.5" customHeight="1" x14ac:dyDescent="0.2"/>
    <row r="188" ht="20.5" customHeight="1" x14ac:dyDescent="0.2"/>
    <row r="189" ht="20.5" customHeight="1" x14ac:dyDescent="0.2"/>
    <row r="190" ht="20.5" customHeight="1" x14ac:dyDescent="0.2"/>
    <row r="191" ht="20.5" customHeight="1" x14ac:dyDescent="0.2"/>
    <row r="192" ht="20.5" customHeight="1" x14ac:dyDescent="0.2"/>
    <row r="193" ht="20.5" customHeight="1" x14ac:dyDescent="0.2"/>
    <row r="194" ht="20.5" customHeight="1" x14ac:dyDescent="0.2"/>
    <row r="195" ht="20.5" customHeight="1" x14ac:dyDescent="0.2"/>
    <row r="196" ht="20.5" customHeight="1" x14ac:dyDescent="0.2"/>
    <row r="197" ht="20.5" customHeight="1" x14ac:dyDescent="0.2"/>
    <row r="198" ht="20.5" customHeight="1" x14ac:dyDescent="0.2"/>
    <row r="199" ht="20.5" customHeight="1" x14ac:dyDescent="0.2"/>
    <row r="200" ht="20.5" customHeight="1" x14ac:dyDescent="0.2"/>
    <row r="201" ht="20.5" customHeight="1" x14ac:dyDescent="0.2"/>
    <row r="202" ht="20.5" customHeight="1" x14ac:dyDescent="0.2"/>
    <row r="203" ht="20.5" customHeight="1" x14ac:dyDescent="0.2"/>
    <row r="204" ht="20.5" customHeight="1" x14ac:dyDescent="0.2"/>
    <row r="205" ht="20.5" customHeight="1" x14ac:dyDescent="0.2"/>
    <row r="206" ht="20.5" customHeight="1" x14ac:dyDescent="0.2"/>
    <row r="207" ht="20.5" customHeight="1" x14ac:dyDescent="0.2"/>
    <row r="208" ht="20.5" customHeight="1" x14ac:dyDescent="0.2"/>
    <row r="209" ht="20.5" customHeight="1" x14ac:dyDescent="0.2"/>
    <row r="210" ht="20.5" customHeight="1" x14ac:dyDescent="0.2"/>
    <row r="211" ht="20.5" customHeight="1" x14ac:dyDescent="0.2"/>
    <row r="212" ht="20.5" customHeight="1" x14ac:dyDescent="0.2"/>
    <row r="213" ht="20.5" customHeight="1" x14ac:dyDescent="0.2"/>
    <row r="214" ht="20.5" customHeight="1" x14ac:dyDescent="0.2"/>
    <row r="215" ht="20.5" customHeight="1" x14ac:dyDescent="0.2"/>
    <row r="216" ht="20.5" customHeight="1" x14ac:dyDescent="0.2"/>
    <row r="217" ht="20.5" customHeight="1" x14ac:dyDescent="0.2"/>
    <row r="218" ht="20.5" customHeight="1" x14ac:dyDescent="0.2"/>
    <row r="219" ht="20.5" customHeight="1" x14ac:dyDescent="0.2"/>
    <row r="220" ht="20.5" customHeight="1" x14ac:dyDescent="0.2"/>
    <row r="221" ht="20.5" customHeight="1" x14ac:dyDescent="0.2"/>
    <row r="222" ht="20.5" customHeight="1" x14ac:dyDescent="0.2"/>
    <row r="223" ht="20.5" customHeight="1" x14ac:dyDescent="0.2"/>
    <row r="224" ht="20.5" customHeight="1" x14ac:dyDescent="0.2"/>
    <row r="225" ht="20.5" customHeight="1" x14ac:dyDescent="0.2"/>
    <row r="226" ht="20.5" customHeight="1" x14ac:dyDescent="0.2"/>
    <row r="227" ht="20.5" customHeight="1" x14ac:dyDescent="0.2"/>
    <row r="228" ht="20.5" customHeight="1" x14ac:dyDescent="0.2"/>
    <row r="229" ht="20.5" customHeight="1" x14ac:dyDescent="0.2"/>
    <row r="230" ht="20.5" customHeight="1" x14ac:dyDescent="0.2"/>
    <row r="231" ht="20.5" customHeight="1" x14ac:dyDescent="0.2"/>
    <row r="232" ht="20.5" customHeight="1" x14ac:dyDescent="0.2"/>
    <row r="233" ht="20.5" customHeight="1" x14ac:dyDescent="0.2"/>
    <row r="234" ht="20.5" customHeight="1" x14ac:dyDescent="0.2"/>
    <row r="235" ht="20.5" customHeight="1" x14ac:dyDescent="0.2"/>
    <row r="236" ht="20.5" customHeight="1" x14ac:dyDescent="0.2"/>
    <row r="237" ht="20.5" customHeight="1" x14ac:dyDescent="0.2"/>
    <row r="238" ht="20.5" customHeight="1" x14ac:dyDescent="0.2"/>
  </sheetData>
  <sheetProtection algorithmName="SHA-512" hashValue="Aov2CKVuxjBQ8U6ahLo3JzDwpSaG+/ZHfdfr8qg/Kzf1wAr/MhN3bDMyGVtot9xXKwxXvZPIQKuAyRF1D3FXBQ==" saltValue="V8kuuSXnU6Hpw6LlXzfkeQ==" spinCount="100000" sheet="1" objects="1" scenarios="1"/>
  <mergeCells count="1">
    <mergeCell ref="B5:H5"/>
  </mergeCells>
  <hyperlinks>
    <hyperlink ref="B3" display="Content!A1" xr:uid="{5960B6D3-EE28-4649-A61A-607063F4F076}"/>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74499-A18D-DE49-A148-3950AF05235C}">
  <dimension ref="A1:N212"/>
  <sheetViews>
    <sheetView showGridLines="0" topLeftCell="A64" zoomScaleNormal="100" workbookViewId="0">
      <selection activeCell="H75" sqref="H75"/>
    </sheetView>
  </sheetViews>
  <sheetFormatPr baseColWidth="10" defaultColWidth="8.6640625" defaultRowHeight="14" x14ac:dyDescent="0.15"/>
  <cols>
    <col min="1" max="1" width="4.5" style="23" customWidth="1"/>
    <col min="2" max="2" width="75.5" style="363" customWidth="1"/>
    <col min="3" max="3" width="28.5" style="313" customWidth="1"/>
    <col min="4" max="7" width="25.5" style="313" customWidth="1"/>
    <col min="8" max="8" width="25.5" style="166" customWidth="1"/>
    <col min="9" max="11" width="25.5" style="258" customWidth="1"/>
    <col min="12" max="16384" width="8.6640625" style="25"/>
  </cols>
  <sheetData>
    <row r="1" spans="1:11" s="23" customFormat="1" x14ac:dyDescent="0.15">
      <c r="A1" s="23">
        <v>1</v>
      </c>
      <c r="B1" s="360">
        <v>2</v>
      </c>
      <c r="C1" s="361">
        <v>3</v>
      </c>
      <c r="D1" s="361">
        <v>4</v>
      </c>
      <c r="E1" s="361">
        <v>5</v>
      </c>
      <c r="F1" s="361">
        <v>6</v>
      </c>
      <c r="G1" s="361">
        <v>7</v>
      </c>
      <c r="H1" s="577">
        <v>7</v>
      </c>
      <c r="I1" s="362"/>
      <c r="J1" s="362"/>
      <c r="K1" s="362"/>
    </row>
    <row r="2" spans="1:11" ht="61.5" customHeight="1" x14ac:dyDescent="0.15"/>
    <row r="3" spans="1:11" ht="20" x14ac:dyDescent="0.2">
      <c r="A3" s="2" t="s">
        <v>664</v>
      </c>
      <c r="B3" s="364" t="str" cm="1">
        <f t="array" ref="B3">_xlfn.IFS([1]Content_!$D$7=1,VLOOKUP('[1]Diversity&amp;Inclusion'!$A3,[1]Translation!$A:$S,'[1]Diversity&amp;Inclusion'!B$1,FALSE),[1]Content_!$D$7=2,VLOOKUP('[1]Diversity&amp;Inclusion'!$A3,[1]Translation!$A:$S,'[1]Diversity&amp;Inclusion'!B$1+6,FALSE),[1]Content_!$D$7=3,VLOOKUP('[1]Diversity&amp;Inclusion'!$A3,[1]Translation!$A:$S,'[1]Diversity&amp;Inclusion'!B$1+12,FALSE))</f>
        <v>Разнообразие и инклюзивность</v>
      </c>
      <c r="C3" s="283"/>
      <c r="D3" s="365"/>
      <c r="E3" s="365"/>
      <c r="F3" s="365"/>
      <c r="G3" s="365"/>
      <c r="H3" s="578"/>
      <c r="I3" s="366"/>
      <c r="J3" s="366"/>
      <c r="K3" s="366"/>
    </row>
    <row r="4" spans="1:11" ht="9.5" customHeight="1" x14ac:dyDescent="0.2">
      <c r="A4" s="2" t="s">
        <v>665</v>
      </c>
      <c r="B4" s="27"/>
      <c r="C4" s="367"/>
      <c r="D4" s="365"/>
      <c r="E4" s="365"/>
      <c r="F4" s="365"/>
      <c r="G4" s="365"/>
      <c r="H4" s="578"/>
      <c r="I4" s="366"/>
      <c r="J4" s="366"/>
      <c r="K4" s="366"/>
    </row>
    <row r="5" spans="1:11" ht="32" customHeight="1" x14ac:dyDescent="0.2">
      <c r="A5" s="2" t="s">
        <v>666</v>
      </c>
      <c r="B5" s="613" t="str" cm="1">
        <f t="array" ref="B5">_xlfn.IFS([1]Content_!$D$7=1,VLOOKUP('[1]Diversity&amp;Inclusion'!$A5,[1]Translation!$A:$S,'[1]Diversity&amp;Inclusion'!B$1,FALSE),[1]Content_!$D$7=2,VLOOKUP('[1]Diversity&amp;Inclusion'!$A5,[1]Translation!$A:$S,'[1]Diversity&amp;Inclusion'!B$1+6,FALSE),[1]Content_!$D$7=3,VLOOKUP('[1]Diversity&amp;Inclusion'!$A5,[1]Translation!$A:$S,'[1]Diversity&amp;Inclusion'!B$1+12,FALSE))</f>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
      <c r="C5" s="614"/>
      <c r="D5" s="614"/>
      <c r="E5" s="614"/>
      <c r="F5" s="614"/>
      <c r="G5" s="615"/>
      <c r="H5" s="579"/>
      <c r="I5" s="368"/>
      <c r="J5" s="368"/>
      <c r="K5" s="369"/>
    </row>
    <row r="6" spans="1:11" ht="12.5" customHeight="1" x14ac:dyDescent="0.2">
      <c r="A6" s="2" t="s">
        <v>667</v>
      </c>
      <c r="B6" s="370"/>
      <c r="C6" s="170"/>
      <c r="D6" s="170"/>
      <c r="E6" s="170"/>
      <c r="F6" s="170"/>
      <c r="G6" s="170"/>
      <c r="H6" s="580"/>
      <c r="I6" s="103"/>
      <c r="J6" s="103"/>
      <c r="K6" s="371"/>
    </row>
    <row r="7" spans="1:11" s="35" customFormat="1" ht="17" x14ac:dyDescent="0.2">
      <c r="A7" s="2" t="s">
        <v>668</v>
      </c>
      <c r="B7" s="372" t="str" cm="1">
        <f t="array" ref="B7">_xlfn.IFS([1]Content_!$D$7=1,VLOOKUP('[1]Diversity&amp;Inclusion'!$A7,[1]Translation!$A:$S,'[1]Diversity&amp;Inclusion'!B$1,FALSE),[1]Content_!$D$7=2,VLOOKUP('[1]Diversity&amp;Inclusion'!$A7,[1]Translation!$A:$S,'[1]Diversity&amp;Inclusion'!B$1+6,FALSE),[1]Content_!$D$7=3,VLOOKUP('[1]Diversity&amp;Inclusion'!$A7,[1]Translation!$A:$S,'[1]Diversity&amp;Inclusion'!B$1+12,FALSE))</f>
        <v>GRI 2-7</v>
      </c>
      <c r="C7" s="260" t="str" cm="1">
        <f t="array" ref="C7">_xlfn.IFS([1]Content_!$D$7=1,VLOOKUP('[1]Diversity&amp;Inclusion'!$A7,[1]Translation!$A:$S,'[1]Diversity&amp;Inclusion'!C$1,FALSE),[1]Content_!$D$7=2,VLOOKUP('[1]Diversity&amp;Inclusion'!$A7,[1]Translation!$A:$S,'[1]Diversity&amp;Inclusion'!C$1+6,FALSE),[1]Content_!$D$7=3,VLOOKUP('[1]Diversity&amp;Inclusion'!$A7,[1]Translation!$A:$S,'[1]Diversity&amp;Inclusion'!C$1+12,FALSE))</f>
        <v>Единица измерения</v>
      </c>
      <c r="D7" s="287">
        <v>2020</v>
      </c>
      <c r="E7" s="287">
        <v>2021</v>
      </c>
      <c r="F7" s="287">
        <v>2022</v>
      </c>
      <c r="G7" s="287">
        <v>2023</v>
      </c>
      <c r="H7" s="287">
        <v>2024</v>
      </c>
    </row>
    <row r="8" spans="1:11" s="35" customFormat="1" ht="17" x14ac:dyDescent="0.2">
      <c r="A8" s="2" t="s">
        <v>669</v>
      </c>
      <c r="B8" s="373" t="str" cm="1">
        <f t="array" ref="B8">_xlfn.IFS([1]Content_!$D$7=1,VLOOKUP('[1]Diversity&amp;Inclusion'!$A8,[1]Translation!$A:$S,'[1]Diversity&amp;Inclusion'!B$1,FALSE),[1]Content_!$D$7=2,VLOOKUP('[1]Diversity&amp;Inclusion'!$A8,[1]Translation!$A:$S,'[1]Diversity&amp;Inclusion'!B$1+6,FALSE),[1]Content_!$D$7=3,VLOOKUP('[1]Diversity&amp;Inclusion'!$A8,[1]Translation!$A:$S,'[1]Diversity&amp;Inclusion'!B$1+12,FALSE))</f>
        <v>Списочная численность работников на конец года</v>
      </c>
      <c r="C8" s="291" t="str" cm="1">
        <f t="array" ref="C8">_xlfn.IFS([1]Content_!$D$7=1,VLOOKUP('[1]Diversity&amp;Inclusion'!$A8,[1]Translation!$A:$S,'[1]Diversity&amp;Inclusion'!C$1,FALSE),[1]Content_!$D$7=2,VLOOKUP('[1]Diversity&amp;Inclusion'!$A8,[1]Translation!$A:$S,'[1]Diversity&amp;Inclusion'!C$1+6,FALSE),[1]Content_!$D$7=3,VLOOKUP('[1]Diversity&amp;Inclusion'!$A8,[1]Translation!$A:$S,'[1]Diversity&amp;Inclusion'!C$1+12,FALSE))</f>
        <v>чел.</v>
      </c>
      <c r="D8" s="292">
        <v>270068</v>
      </c>
      <c r="E8" s="292">
        <v>259279</v>
      </c>
      <c r="F8" s="374">
        <v>261839.90000000002</v>
      </c>
      <c r="G8" s="317">
        <v>267814</v>
      </c>
      <c r="H8" s="526">
        <v>263942</v>
      </c>
    </row>
    <row r="9" spans="1:11" ht="15" x14ac:dyDescent="0.2">
      <c r="A9" s="2" t="s">
        <v>670</v>
      </c>
      <c r="B9" s="375" t="str" cm="1">
        <f t="array" ref="B9">_xlfn.IFS([1]Content_!$D$7=1,VLOOKUP('[1]Diversity&amp;Inclusion'!$A9,[1]Translation!$A:$S,'[1]Diversity&amp;Inclusion'!B$1,FALSE),[1]Content_!$D$7=2,VLOOKUP('[1]Diversity&amp;Inclusion'!$A9,[1]Translation!$A:$S,'[1]Diversity&amp;Inclusion'!B$1+6,FALSE),[1]Content_!$D$7=3,VLOOKUP('[1]Diversity&amp;Inclusion'!$A9,[1]Translation!$A:$S,'[1]Diversity&amp;Inclusion'!B$1+12,FALSE))</f>
        <v>Мужчины</v>
      </c>
      <c r="C9" s="97" t="str" cm="1">
        <f t="array" ref="C9">_xlfn.IFS([1]Content_!$D$7=1,VLOOKUP('[1]Diversity&amp;Inclusion'!$A9,[1]Translation!$A:$S,'[1]Diversity&amp;Inclusion'!C$1,FALSE),[1]Content_!$D$7=2,VLOOKUP('[1]Diversity&amp;Inclusion'!$A9,[1]Translation!$A:$S,'[1]Diversity&amp;Inclusion'!C$1+6,FALSE),[1]Content_!$D$7=3,VLOOKUP('[1]Diversity&amp;Inclusion'!$A9,[1]Translation!$A:$S,'[1]Diversity&amp;Inclusion'!C$1+12,FALSE))</f>
        <v>чел.</v>
      </c>
      <c r="D9" s="323">
        <v>193825</v>
      </c>
      <c r="E9" s="323">
        <v>187113</v>
      </c>
      <c r="F9" s="376">
        <v>189887.15000000002</v>
      </c>
      <c r="G9" s="297">
        <v>196036</v>
      </c>
      <c r="H9" s="523">
        <v>196369</v>
      </c>
      <c r="I9" s="25"/>
      <c r="J9" s="25"/>
      <c r="K9" s="25"/>
    </row>
    <row r="10" spans="1:11" ht="15" x14ac:dyDescent="0.2">
      <c r="A10" s="2" t="s">
        <v>671</v>
      </c>
      <c r="B10" s="377" t="str" cm="1">
        <f t="array" ref="B10">_xlfn.IFS([1]Content_!$D$7=1,VLOOKUP('[1]Diversity&amp;Inclusion'!$A10,[1]Translation!$A:$S,'[1]Diversity&amp;Inclusion'!B$1,FALSE),[1]Content_!$D$7=2,VLOOKUP('[1]Diversity&amp;Inclusion'!$A10,[1]Translation!$A:$S,'[1]Diversity&amp;Inclusion'!B$1+6,FALSE),[1]Content_!$D$7=3,VLOOKUP('[1]Diversity&amp;Inclusion'!$A10,[1]Translation!$A:$S,'[1]Diversity&amp;Inclusion'!B$1+12,FALSE))</f>
        <v>Доля мужчин</v>
      </c>
      <c r="C10" s="100" t="str" cm="1">
        <f t="array" ref="C10">_xlfn.IFS([1]Content_!$D$7=1,VLOOKUP('[1]Diversity&amp;Inclusion'!$A10,[1]Translation!$A:$S,'[1]Diversity&amp;Inclusion'!C$1,FALSE),[1]Content_!$D$7=2,VLOOKUP('[1]Diversity&amp;Inclusion'!$A10,[1]Translation!$A:$S,'[1]Diversity&amp;Inclusion'!C$1+6,FALSE),[1]Content_!$D$7=3,VLOOKUP('[1]Diversity&amp;Inclusion'!$A10,[1]Translation!$A:$S,'[1]Diversity&amp;Inclusion'!C$1+12,FALSE))</f>
        <v>%</v>
      </c>
      <c r="D10" s="378">
        <v>71.768961891079286</v>
      </c>
      <c r="E10" s="378">
        <v>72.166662167009292</v>
      </c>
      <c r="F10" s="378">
        <v>72.52032635209531</v>
      </c>
      <c r="G10" s="300">
        <v>73.198563181909833</v>
      </c>
      <c r="H10" s="514">
        <v>74</v>
      </c>
      <c r="I10" s="25"/>
      <c r="J10" s="25"/>
      <c r="K10" s="25"/>
    </row>
    <row r="11" spans="1:11" ht="15" x14ac:dyDescent="0.2">
      <c r="A11" s="2" t="s">
        <v>672</v>
      </c>
      <c r="B11" s="379" t="str" cm="1">
        <f t="array" ref="B11">_xlfn.IFS([1]Content_!$D$7=1,VLOOKUP('[1]Diversity&amp;Inclusion'!$A11,[1]Translation!$A:$S,'[1]Diversity&amp;Inclusion'!B$1,FALSE),[1]Content_!$D$7=2,VLOOKUP('[1]Diversity&amp;Inclusion'!$A11,[1]Translation!$A:$S,'[1]Diversity&amp;Inclusion'!B$1+6,FALSE),[1]Content_!$D$7=3,VLOOKUP('[1]Diversity&amp;Inclusion'!$A11,[1]Translation!$A:$S,'[1]Diversity&amp;Inclusion'!B$1+12,FALSE))</f>
        <v>Женщины</v>
      </c>
      <c r="C11" s="97" t="str" cm="1">
        <f t="array" ref="C11">_xlfn.IFS([1]Content_!$D$7=1,VLOOKUP('[1]Diversity&amp;Inclusion'!$A11,[1]Translation!$A:$S,'[1]Diversity&amp;Inclusion'!C$1,FALSE),[1]Content_!$D$7=2,VLOOKUP('[1]Diversity&amp;Inclusion'!$A11,[1]Translation!$A:$S,'[1]Diversity&amp;Inclusion'!C$1+6,FALSE),[1]Content_!$D$7=3,VLOOKUP('[1]Diversity&amp;Inclusion'!$A11,[1]Translation!$A:$S,'[1]Diversity&amp;Inclusion'!C$1+12,FALSE))</f>
        <v>чел.</v>
      </c>
      <c r="D11" s="297">
        <v>76243</v>
      </c>
      <c r="E11" s="297">
        <v>72166</v>
      </c>
      <c r="F11" s="380">
        <v>71952.75</v>
      </c>
      <c r="G11" s="297">
        <v>71778</v>
      </c>
      <c r="H11" s="523">
        <v>67573</v>
      </c>
      <c r="I11" s="25"/>
      <c r="J11" s="25"/>
      <c r="K11" s="25"/>
    </row>
    <row r="12" spans="1:11" ht="15" x14ac:dyDescent="0.2">
      <c r="A12" s="2" t="s">
        <v>673</v>
      </c>
      <c r="B12" s="381" t="str" cm="1">
        <f t="array" ref="B12">_xlfn.IFS([1]Content_!$D$7=1,VLOOKUP('[1]Diversity&amp;Inclusion'!$A12,[1]Translation!$A:$S,'[1]Diversity&amp;Inclusion'!B$1,FALSE),[1]Content_!$D$7=2,VLOOKUP('[1]Diversity&amp;Inclusion'!$A12,[1]Translation!$A:$S,'[1]Diversity&amp;Inclusion'!B$1+6,FALSE),[1]Content_!$D$7=3,VLOOKUP('[1]Diversity&amp;Inclusion'!$A12,[1]Translation!$A:$S,'[1]Diversity&amp;Inclusion'!B$1+12,FALSE))</f>
        <v>Доля женщин</v>
      </c>
      <c r="C12" s="100" t="str" cm="1">
        <f t="array" ref="C12">_xlfn.IFS([1]Content_!$D$7=1,VLOOKUP('[1]Diversity&amp;Inclusion'!$A12,[1]Translation!$A:$S,'[1]Diversity&amp;Inclusion'!C$1,FALSE),[1]Content_!$D$7=2,VLOOKUP('[1]Diversity&amp;Inclusion'!$A12,[1]Translation!$A:$S,'[1]Diversity&amp;Inclusion'!C$1+6,FALSE),[1]Content_!$D$7=3,VLOOKUP('[1]Diversity&amp;Inclusion'!$A12,[1]Translation!$A:$S,'[1]Diversity&amp;Inclusion'!C$1+12,FALSE))</f>
        <v>%</v>
      </c>
      <c r="D12" s="300">
        <v>28.231038108920714</v>
      </c>
      <c r="E12" s="300">
        <v>27.833337832990718</v>
      </c>
      <c r="F12" s="300">
        <v>27.47967364790469</v>
      </c>
      <c r="G12" s="300">
        <v>27.47967364790469</v>
      </c>
      <c r="H12" s="514">
        <v>26</v>
      </c>
      <c r="I12" s="25"/>
      <c r="J12" s="25"/>
      <c r="K12" s="25"/>
    </row>
    <row r="13" spans="1:11" ht="16" x14ac:dyDescent="0.2">
      <c r="A13" s="2" t="s">
        <v>674</v>
      </c>
      <c r="B13" s="382"/>
      <c r="C13" s="170"/>
      <c r="D13" s="170"/>
      <c r="E13" s="170"/>
      <c r="F13" s="170"/>
      <c r="G13" s="170"/>
      <c r="H13" s="580"/>
      <c r="I13" s="103"/>
      <c r="J13" s="103"/>
      <c r="K13" s="103"/>
    </row>
    <row r="14" spans="1:11" s="35" customFormat="1" ht="17" x14ac:dyDescent="0.2">
      <c r="A14" s="2" t="s">
        <v>675</v>
      </c>
      <c r="B14" s="372" t="str" cm="1">
        <f t="array" ref="B14">_xlfn.IFS([1]Content_!$D$7=1,VLOOKUP('[1]Diversity&amp;Inclusion'!$A14,[1]Translation!$A:$S,'[1]Diversity&amp;Inclusion'!B$1,FALSE),[1]Content_!$D$7=2,VLOOKUP('[1]Diversity&amp;Inclusion'!$A14,[1]Translation!$A:$S,'[1]Diversity&amp;Inclusion'!B$1+6,FALSE),[1]Content_!$D$7=3,VLOOKUP('[1]Diversity&amp;Inclusion'!$A14,[1]Translation!$A:$S,'[1]Diversity&amp;Inclusion'!B$1+12,FALSE))</f>
        <v>GRI 2-7</v>
      </c>
      <c r="C14" s="260" t="str" cm="1">
        <f t="array" ref="C14">_xlfn.IFS([1]Content_!$D$7=1,VLOOKUP('[1]Diversity&amp;Inclusion'!$A14,[1]Translation!$A:$S,'[1]Diversity&amp;Inclusion'!C$1,FALSE),[1]Content_!$D$7=2,VLOOKUP('[1]Diversity&amp;Inclusion'!$A14,[1]Translation!$A:$S,'[1]Diversity&amp;Inclusion'!C$1+6,FALSE),[1]Content_!$D$7=3,VLOOKUP('[1]Diversity&amp;Inclusion'!$A14,[1]Translation!$A:$S,'[1]Diversity&amp;Inclusion'!C$1+12,FALSE))</f>
        <v>Единица измерения</v>
      </c>
      <c r="D14" s="287">
        <v>2020</v>
      </c>
      <c r="E14" s="287">
        <v>2021</v>
      </c>
      <c r="F14" s="287">
        <v>2022</v>
      </c>
      <c r="G14" s="400">
        <v>2023</v>
      </c>
      <c r="H14" s="287">
        <v>2024</v>
      </c>
    </row>
    <row r="15" spans="1:11" s="35" customFormat="1" ht="17" x14ac:dyDescent="0.2">
      <c r="A15" s="2" t="s">
        <v>676</v>
      </c>
      <c r="B15" s="383" t="str" cm="1">
        <f t="array" ref="B15">_xlfn.IFS([1]Content_!$D$7=1,VLOOKUP('[1]Diversity&amp;Inclusion'!$A15,[1]Translation!$A:$S,'[1]Diversity&amp;Inclusion'!B$1,FALSE),[1]Content_!$D$7=2,VLOOKUP('[1]Diversity&amp;Inclusion'!$A15,[1]Translation!$A:$S,'[1]Diversity&amp;Inclusion'!B$1+6,FALSE),[1]Content_!$D$7=3,VLOOKUP('[1]Diversity&amp;Inclusion'!$A15,[1]Translation!$A:$S,'[1]Diversity&amp;Inclusion'!B$1+12,FALSE))</f>
        <v>Списочная численность работников на конец года</v>
      </c>
      <c r="C15" s="291" t="str" cm="1">
        <f t="array" ref="C15">_xlfn.IFS([1]Content_!$D$7=1,VLOOKUP('[1]Diversity&amp;Inclusion'!$A15,[1]Translation!$A:$S,'[1]Diversity&amp;Inclusion'!C$1,FALSE),[1]Content_!$D$7=2,VLOOKUP('[1]Diversity&amp;Inclusion'!$A15,[1]Translation!$A:$S,'[1]Diversity&amp;Inclusion'!C$1+6,FALSE),[1]Content_!$D$7=3,VLOOKUP('[1]Diversity&amp;Inclusion'!$A15,[1]Translation!$A:$S,'[1]Diversity&amp;Inclusion'!C$1+12,FALSE))</f>
        <v>чел.</v>
      </c>
      <c r="D15" s="302">
        <v>270068</v>
      </c>
      <c r="E15" s="302">
        <v>259279</v>
      </c>
      <c r="F15" s="302">
        <v>261839.90000000002</v>
      </c>
      <c r="G15" s="405">
        <v>267814</v>
      </c>
      <c r="H15" s="526">
        <v>263942</v>
      </c>
    </row>
    <row r="16" spans="1:11" ht="17" x14ac:dyDescent="0.2">
      <c r="A16" s="2" t="s">
        <v>677</v>
      </c>
      <c r="B16" s="243" t="str" cm="1">
        <f t="array" ref="B16">_xlfn.IFS([1]Content_!$D$7=1,VLOOKUP('[1]Diversity&amp;Inclusion'!$A16,[1]Translation!$A:$S,'[1]Diversity&amp;Inclusion'!B$1,FALSE),[1]Content_!$D$7=2,VLOOKUP('[1]Diversity&amp;Inclusion'!$A16,[1]Translation!$A:$S,'[1]Diversity&amp;Inclusion'!B$1+6,FALSE),[1]Content_!$D$7=3,VLOOKUP('[1]Diversity&amp;Inclusion'!$A16,[1]Translation!$A:$S,'[1]Diversity&amp;Inclusion'!B$1+12,FALSE))</f>
        <v>по возрасту</v>
      </c>
      <c r="C16" s="161"/>
      <c r="D16" s="384"/>
      <c r="E16" s="384"/>
      <c r="F16" s="384"/>
      <c r="G16" s="535"/>
      <c r="H16" s="581"/>
      <c r="I16" s="25"/>
      <c r="J16" s="25"/>
      <c r="K16" s="25"/>
    </row>
    <row r="17" spans="1:11" ht="17" x14ac:dyDescent="0.2">
      <c r="A17" s="2" t="s">
        <v>678</v>
      </c>
      <c r="B17" s="385" t="str" cm="1">
        <f t="array" ref="B17">_xlfn.IFS([1]Content_!$D$7=1,VLOOKUP('[1]Diversity&amp;Inclusion'!$A17,[1]Translation!$A:$S,'[1]Diversity&amp;Inclusion'!B$1,FALSE),[1]Content_!$D$7=2,VLOOKUP('[1]Diversity&amp;Inclusion'!$A17,[1]Translation!$A:$S,'[1]Diversity&amp;Inclusion'!B$1+6,FALSE),[1]Content_!$D$7=3,VLOOKUP('[1]Diversity&amp;Inclusion'!$A17,[1]Translation!$A:$S,'[1]Diversity&amp;Inclusion'!B$1+12,FALSE))</f>
        <v>До 30</v>
      </c>
      <c r="C17" s="180" t="str" cm="1">
        <f t="array" ref="C17">_xlfn.IFS([1]Content_!$D$7=1,VLOOKUP('[1]Diversity&amp;Inclusion'!$A17,[1]Translation!$A:$S,'[1]Diversity&amp;Inclusion'!C$1,FALSE),[1]Content_!$D$7=2,VLOOKUP('[1]Diversity&amp;Inclusion'!$A17,[1]Translation!$A:$S,'[1]Diversity&amp;Inclusion'!C$1+6,FALSE),[1]Content_!$D$7=3,VLOOKUP('[1]Diversity&amp;Inclusion'!$A17,[1]Translation!$A:$S,'[1]Diversity&amp;Inclusion'!C$1+12,FALSE))</f>
        <v>чел.</v>
      </c>
      <c r="D17" s="386">
        <v>51025</v>
      </c>
      <c r="E17" s="386">
        <v>42796</v>
      </c>
      <c r="F17" s="386">
        <v>43107.416666666664</v>
      </c>
      <c r="G17" s="401">
        <v>42287</v>
      </c>
      <c r="H17" s="582">
        <v>38539</v>
      </c>
      <c r="I17" s="25"/>
      <c r="J17" s="25"/>
      <c r="K17" s="25"/>
    </row>
    <row r="18" spans="1:11" ht="17" x14ac:dyDescent="0.2">
      <c r="A18" s="2" t="s">
        <v>679</v>
      </c>
      <c r="B18" s="387" t="str" cm="1">
        <f t="array" ref="B18">_xlfn.IFS([1]Content_!$D$7=1,VLOOKUP('[1]Diversity&amp;Inclusion'!$A18,[1]Translation!$A:$S,'[1]Diversity&amp;Inclusion'!B$1,FALSE),[1]Content_!$D$7=2,VLOOKUP('[1]Diversity&amp;Inclusion'!$A18,[1]Translation!$A:$S,'[1]Diversity&amp;Inclusion'!B$1+6,FALSE),[1]Content_!$D$7=3,VLOOKUP('[1]Diversity&amp;Inclusion'!$A18,[1]Translation!$A:$S,'[1]Diversity&amp;Inclusion'!B$1+12,FALSE))</f>
        <v>Доля работников до 30</v>
      </c>
      <c r="C18" s="170" t="str" cm="1">
        <f t="array" ref="C18">_xlfn.IFS([1]Content_!$D$7=1,VLOOKUP('[1]Diversity&amp;Inclusion'!$A18,[1]Translation!$A:$S,'[1]Diversity&amp;Inclusion'!C$1,FALSE),[1]Content_!$D$7=2,VLOOKUP('[1]Diversity&amp;Inclusion'!$A18,[1]Translation!$A:$S,'[1]Diversity&amp;Inclusion'!C$1+6,FALSE),[1]Content_!$D$7=3,VLOOKUP('[1]Diversity&amp;Inclusion'!$A18,[1]Translation!$A:$S,'[1]Diversity&amp;Inclusion'!C$1+12,FALSE))</f>
        <v>%</v>
      </c>
      <c r="D18" s="388">
        <v>18.893389812936</v>
      </c>
      <c r="E18" s="388">
        <v>16.505771774806291</v>
      </c>
      <c r="F18" s="388">
        <v>16.463272658852475</v>
      </c>
      <c r="G18" s="401">
        <v>15.789689859380019</v>
      </c>
      <c r="H18" s="523">
        <v>15</v>
      </c>
      <c r="I18" s="25"/>
      <c r="J18" s="25"/>
      <c r="K18" s="25"/>
    </row>
    <row r="19" spans="1:11" ht="15" x14ac:dyDescent="0.2">
      <c r="A19" s="2" t="s">
        <v>680</v>
      </c>
      <c r="B19" s="389" t="str" cm="1">
        <f t="array" ref="B19">_xlfn.IFS([1]Content_!$D$7=1,VLOOKUP('[1]Diversity&amp;Inclusion'!$A19,[1]Translation!$A:$S,'[1]Diversity&amp;Inclusion'!B$1,FALSE),[1]Content_!$D$7=2,VLOOKUP('[1]Diversity&amp;Inclusion'!$A19,[1]Translation!$A:$S,'[1]Diversity&amp;Inclusion'!B$1+6,FALSE),[1]Content_!$D$7=3,VLOOKUP('[1]Diversity&amp;Inclusion'!$A19,[1]Translation!$A:$S,'[1]Diversity&amp;Inclusion'!B$1+12,FALSE))</f>
        <v>Мужчины</v>
      </c>
      <c r="C19" s="313" t="str" cm="1">
        <f t="array" ref="C19">_xlfn.IFS([1]Content_!$D$7=1,VLOOKUP('[1]Diversity&amp;Inclusion'!$A19,[1]Translation!$A:$S,'[1]Diversity&amp;Inclusion'!C$1,FALSE),[1]Content_!$D$7=2,VLOOKUP('[1]Diversity&amp;Inclusion'!$A19,[1]Translation!$A:$S,'[1]Diversity&amp;Inclusion'!C$1+6,FALSE),[1]Content_!$D$7=3,VLOOKUP('[1]Diversity&amp;Inclusion'!$A19,[1]Translation!$A:$S,'[1]Diversity&amp;Inclusion'!C$1+12,FALSE))</f>
        <v>чел.</v>
      </c>
      <c r="D19" s="297">
        <v>36743</v>
      </c>
      <c r="E19" s="297">
        <v>30965</v>
      </c>
      <c r="F19" s="297">
        <v>31849.5</v>
      </c>
      <c r="G19" s="402">
        <v>32039</v>
      </c>
      <c r="H19" s="523">
        <v>31048</v>
      </c>
      <c r="I19" s="25"/>
      <c r="J19" s="25"/>
      <c r="K19" s="25"/>
    </row>
    <row r="20" spans="1:11" ht="15" x14ac:dyDescent="0.2">
      <c r="A20" s="2" t="s">
        <v>681</v>
      </c>
      <c r="B20" s="389" t="str" cm="1">
        <f t="array" ref="B20">_xlfn.IFS([1]Content_!$D$7=1,VLOOKUP('[1]Diversity&amp;Inclusion'!$A20,[1]Translation!$A:$S,'[1]Diversity&amp;Inclusion'!B$1,FALSE),[1]Content_!$D$7=2,VLOOKUP('[1]Diversity&amp;Inclusion'!$A20,[1]Translation!$A:$S,'[1]Diversity&amp;Inclusion'!B$1+6,FALSE),[1]Content_!$D$7=3,VLOOKUP('[1]Diversity&amp;Inclusion'!$A20,[1]Translation!$A:$S,'[1]Diversity&amp;Inclusion'!B$1+12,FALSE))</f>
        <v>Доля мужчин</v>
      </c>
      <c r="C20" s="313" t="str" cm="1">
        <f t="array" ref="C20">_xlfn.IFS([1]Content_!$D$7=1,VLOOKUP('[1]Diversity&amp;Inclusion'!$A20,[1]Translation!$A:$S,'[1]Diversity&amp;Inclusion'!C$1,FALSE),[1]Content_!$D$7=2,VLOOKUP('[1]Diversity&amp;Inclusion'!$A20,[1]Translation!$A:$S,'[1]Diversity&amp;Inclusion'!C$1+6,FALSE),[1]Content_!$D$7=3,VLOOKUP('[1]Diversity&amp;Inclusion'!$A20,[1]Translation!$A:$S,'[1]Diversity&amp;Inclusion'!C$1+12,FALSE))</f>
        <v>%</v>
      </c>
      <c r="D20" s="297">
        <v>72.009799118079371</v>
      </c>
      <c r="E20" s="297">
        <v>72.354892980652394</v>
      </c>
      <c r="F20" s="297">
        <v>73.88403774292513</v>
      </c>
      <c r="G20" s="402">
        <v>75.765601721569283</v>
      </c>
      <c r="H20" s="583">
        <f>H19/H17*100</f>
        <v>80.562547030281024</v>
      </c>
      <c r="I20" s="25"/>
      <c r="J20" s="25"/>
      <c r="K20" s="25"/>
    </row>
    <row r="21" spans="1:11" ht="15" x14ac:dyDescent="0.2">
      <c r="A21" s="2" t="s">
        <v>682</v>
      </c>
      <c r="B21" s="389" t="str" cm="1">
        <f t="array" ref="B21">_xlfn.IFS([1]Content_!$D$7=1,VLOOKUP('[1]Diversity&amp;Inclusion'!$A21,[1]Translation!$A:$S,'[1]Diversity&amp;Inclusion'!B$1,FALSE),[1]Content_!$D$7=2,VLOOKUP('[1]Diversity&amp;Inclusion'!$A21,[1]Translation!$A:$S,'[1]Diversity&amp;Inclusion'!B$1+6,FALSE),[1]Content_!$D$7=3,VLOOKUP('[1]Diversity&amp;Inclusion'!$A21,[1]Translation!$A:$S,'[1]Diversity&amp;Inclusion'!B$1+12,FALSE))</f>
        <v>Женщины</v>
      </c>
      <c r="C21" s="313" t="str" cm="1">
        <f t="array" ref="C21">_xlfn.IFS([1]Content_!$D$7=1,VLOOKUP('[1]Diversity&amp;Inclusion'!$A21,[1]Translation!$A:$S,'[1]Diversity&amp;Inclusion'!C$1,FALSE),[1]Content_!$D$7=2,VLOOKUP('[1]Diversity&amp;Inclusion'!$A21,[1]Translation!$A:$S,'[1]Diversity&amp;Inclusion'!C$1+6,FALSE),[1]Content_!$D$7=3,VLOOKUP('[1]Diversity&amp;Inclusion'!$A21,[1]Translation!$A:$S,'[1]Diversity&amp;Inclusion'!C$1+12,FALSE))</f>
        <v>чел.</v>
      </c>
      <c r="D21" s="297">
        <v>14282</v>
      </c>
      <c r="E21" s="297">
        <v>11831</v>
      </c>
      <c r="F21" s="297">
        <v>11257.916666666666</v>
      </c>
      <c r="G21" s="402">
        <v>10248</v>
      </c>
      <c r="H21" s="523">
        <v>7491</v>
      </c>
      <c r="I21" s="25"/>
      <c r="J21" s="25"/>
      <c r="K21" s="25"/>
    </row>
    <row r="22" spans="1:11" ht="15" x14ac:dyDescent="0.2">
      <c r="A22" s="2" t="s">
        <v>683</v>
      </c>
      <c r="B22" s="390" t="str" cm="1">
        <f t="array" ref="B22">_xlfn.IFS([1]Content_!$D$7=1,VLOOKUP('[1]Diversity&amp;Inclusion'!$A22,[1]Translation!$A:$S,'[1]Diversity&amp;Inclusion'!B$1,FALSE),[1]Content_!$D$7=2,VLOOKUP('[1]Diversity&amp;Inclusion'!$A22,[1]Translation!$A:$S,'[1]Diversity&amp;Inclusion'!B$1+6,FALSE),[1]Content_!$D$7=3,VLOOKUP('[1]Diversity&amp;Inclusion'!$A22,[1]Translation!$A:$S,'[1]Diversity&amp;Inclusion'!B$1+12,FALSE))</f>
        <v>Доля женщин</v>
      </c>
      <c r="C22" s="100" t="str" cm="1">
        <f t="array" ref="C22">_xlfn.IFS([1]Content_!$D$7=1,VLOOKUP('[1]Diversity&amp;Inclusion'!$A22,[1]Translation!$A:$S,'[1]Diversity&amp;Inclusion'!C$1,FALSE),[1]Content_!$D$7=2,VLOOKUP('[1]Diversity&amp;Inclusion'!$A22,[1]Translation!$A:$S,'[1]Diversity&amp;Inclusion'!C$1+6,FALSE),[1]Content_!$D$7=3,VLOOKUP('[1]Diversity&amp;Inclusion'!$A22,[1]Translation!$A:$S,'[1]Diversity&amp;Inclusion'!C$1+12,FALSE))</f>
        <v>%</v>
      </c>
      <c r="D22" s="300">
        <v>27.990200881920629</v>
      </c>
      <c r="E22" s="300">
        <v>27.645107019347602</v>
      </c>
      <c r="F22" s="300">
        <v>26.115962257074866</v>
      </c>
      <c r="G22" s="404">
        <v>24.234398278430724</v>
      </c>
      <c r="H22" s="584">
        <f>H21/H17*100</f>
        <v>19.437452969718986</v>
      </c>
      <c r="I22" s="25"/>
      <c r="J22" s="25"/>
      <c r="K22" s="25"/>
    </row>
    <row r="23" spans="1:11" ht="17" x14ac:dyDescent="0.2">
      <c r="A23" s="2" t="s">
        <v>684</v>
      </c>
      <c r="B23" s="387" t="str" cm="1">
        <f t="array" ref="B23">_xlfn.IFS([1]Content_!$D$7=1,VLOOKUP('[1]Diversity&amp;Inclusion'!$A23,[1]Translation!$A:$S,'[1]Diversity&amp;Inclusion'!B$1,FALSE),[1]Content_!$D$7=2,VLOOKUP('[1]Diversity&amp;Inclusion'!$A23,[1]Translation!$A:$S,'[1]Diversity&amp;Inclusion'!B$1+6,FALSE),[1]Content_!$D$7=3,VLOOKUP('[1]Diversity&amp;Inclusion'!$A23,[1]Translation!$A:$S,'[1]Diversity&amp;Inclusion'!B$1+12,FALSE))</f>
        <v>30-50</v>
      </c>
      <c r="C23" s="170" t="str" cm="1">
        <f t="array" ref="C23">_xlfn.IFS([1]Content_!$D$7=1,VLOOKUP('[1]Diversity&amp;Inclusion'!$A23,[1]Translation!$A:$S,'[1]Diversity&amp;Inclusion'!C$1,FALSE),[1]Content_!$D$7=2,VLOOKUP('[1]Diversity&amp;Inclusion'!$A23,[1]Translation!$A:$S,'[1]Diversity&amp;Inclusion'!C$1+6,FALSE),[1]Content_!$D$7=3,VLOOKUP('[1]Diversity&amp;Inclusion'!$A23,[1]Translation!$A:$S,'[1]Diversity&amp;Inclusion'!C$1+12,FALSE))</f>
        <v>чел.</v>
      </c>
      <c r="D23" s="388">
        <v>147010</v>
      </c>
      <c r="E23" s="388">
        <v>145782</v>
      </c>
      <c r="F23" s="388">
        <v>146568.4</v>
      </c>
      <c r="G23" s="401">
        <v>152255</v>
      </c>
      <c r="H23" s="582">
        <v>152985</v>
      </c>
      <c r="I23" s="25"/>
      <c r="J23" s="25"/>
      <c r="K23" s="25"/>
    </row>
    <row r="24" spans="1:11" ht="17" x14ac:dyDescent="0.2">
      <c r="A24" s="2" t="s">
        <v>685</v>
      </c>
      <c r="B24" s="387" t="str" cm="1">
        <f t="array" ref="B24">_xlfn.IFS([1]Content_!$D$7=1,VLOOKUP('[1]Diversity&amp;Inclusion'!$A24,[1]Translation!$A:$S,'[1]Diversity&amp;Inclusion'!B$1,FALSE),[1]Content_!$D$7=2,VLOOKUP('[1]Diversity&amp;Inclusion'!$A24,[1]Translation!$A:$S,'[1]Diversity&amp;Inclusion'!B$1+6,FALSE),[1]Content_!$D$7=3,VLOOKUP('[1]Diversity&amp;Inclusion'!$A24,[1]Translation!$A:$S,'[1]Diversity&amp;Inclusion'!B$1+12,FALSE))</f>
        <v>Доля работников от 30 до 50</v>
      </c>
      <c r="C24" s="170" t="str" cm="1">
        <f t="array" ref="C24">_xlfn.IFS([1]Content_!$D$7=1,VLOOKUP('[1]Diversity&amp;Inclusion'!$A24,[1]Translation!$A:$S,'[1]Diversity&amp;Inclusion'!C$1,FALSE),[1]Content_!$D$7=2,VLOOKUP('[1]Diversity&amp;Inclusion'!$A24,[1]Translation!$A:$S,'[1]Diversity&amp;Inclusion'!C$1+6,FALSE),[1]Content_!$D$7=3,VLOOKUP('[1]Diversity&amp;Inclusion'!$A24,[1]Translation!$A:$S,'[1]Diversity&amp;Inclusion'!C$1+12,FALSE))</f>
        <v>%</v>
      </c>
      <c r="D24" s="388">
        <v>54.43443873394849</v>
      </c>
      <c r="E24" s="388">
        <v>56.225918797897243</v>
      </c>
      <c r="F24" s="388">
        <v>55.976342795731284</v>
      </c>
      <c r="G24" s="401">
        <v>56.851023471513805</v>
      </c>
      <c r="H24" s="523">
        <v>58</v>
      </c>
      <c r="I24" s="25"/>
      <c r="J24" s="25"/>
      <c r="K24" s="25"/>
    </row>
    <row r="25" spans="1:11" ht="15" x14ac:dyDescent="0.2">
      <c r="A25" s="2" t="s">
        <v>686</v>
      </c>
      <c r="B25" s="389" t="str" cm="1">
        <f t="array" ref="B25">_xlfn.IFS([1]Content_!$D$7=1,VLOOKUP('[1]Diversity&amp;Inclusion'!$A25,[1]Translation!$A:$S,'[1]Diversity&amp;Inclusion'!B$1,FALSE),[1]Content_!$D$7=2,VLOOKUP('[1]Diversity&amp;Inclusion'!$A25,[1]Translation!$A:$S,'[1]Diversity&amp;Inclusion'!B$1+6,FALSE),[1]Content_!$D$7=3,VLOOKUP('[1]Diversity&amp;Inclusion'!$A25,[1]Translation!$A:$S,'[1]Diversity&amp;Inclusion'!B$1+12,FALSE))</f>
        <v>Мужчины</v>
      </c>
      <c r="C25" s="313" t="str" cm="1">
        <f t="array" ref="C25">_xlfn.IFS([1]Content_!$D$7=1,VLOOKUP('[1]Diversity&amp;Inclusion'!$A25,[1]Translation!$A:$S,'[1]Diversity&amp;Inclusion'!C$1,FALSE),[1]Content_!$D$7=2,VLOOKUP('[1]Diversity&amp;Inclusion'!$A25,[1]Translation!$A:$S,'[1]Diversity&amp;Inclusion'!C$1+6,FALSE),[1]Content_!$D$7=3,VLOOKUP('[1]Diversity&amp;Inclusion'!$A25,[1]Translation!$A:$S,'[1]Diversity&amp;Inclusion'!C$1+12,FALSE))</f>
        <v>чел.</v>
      </c>
      <c r="D25" s="297">
        <v>104383</v>
      </c>
      <c r="E25" s="297">
        <v>104303</v>
      </c>
      <c r="F25" s="297">
        <v>105671.98333333334</v>
      </c>
      <c r="G25" s="402">
        <v>110922</v>
      </c>
      <c r="H25" s="523">
        <v>113256</v>
      </c>
      <c r="I25" s="25"/>
      <c r="J25" s="25"/>
      <c r="K25" s="25"/>
    </row>
    <row r="26" spans="1:11" ht="15" x14ac:dyDescent="0.2">
      <c r="A26" s="2" t="s">
        <v>687</v>
      </c>
      <c r="B26" s="389" t="str" cm="1">
        <f t="array" ref="B26">_xlfn.IFS([1]Content_!$D$7=1,VLOOKUP('[1]Diversity&amp;Inclusion'!$A26,[1]Translation!$A:$S,'[1]Diversity&amp;Inclusion'!B$1,FALSE),[1]Content_!$D$7=2,VLOOKUP('[1]Diversity&amp;Inclusion'!$A26,[1]Translation!$A:$S,'[1]Diversity&amp;Inclusion'!B$1+6,FALSE),[1]Content_!$D$7=3,VLOOKUP('[1]Diversity&amp;Inclusion'!$A26,[1]Translation!$A:$S,'[1]Diversity&amp;Inclusion'!B$1+12,FALSE))</f>
        <v>Доля мужчин</v>
      </c>
      <c r="C26" s="313" t="str" cm="1">
        <f t="array" ref="C26">_xlfn.IFS([1]Content_!$D$7=1,VLOOKUP('[1]Diversity&amp;Inclusion'!$A26,[1]Translation!$A:$S,'[1]Diversity&amp;Inclusion'!C$1,FALSE),[1]Content_!$D$7=2,VLOOKUP('[1]Diversity&amp;Inclusion'!$A26,[1]Translation!$A:$S,'[1]Diversity&amp;Inclusion'!C$1+6,FALSE),[1]Content_!$D$7=3,VLOOKUP('[1]Diversity&amp;Inclusion'!$A26,[1]Translation!$A:$S,'[1]Diversity&amp;Inclusion'!C$1+12,FALSE))</f>
        <v>%</v>
      </c>
      <c r="D26" s="297">
        <v>71.004013332426368</v>
      </c>
      <c r="E26" s="297">
        <v>71.54724177196087</v>
      </c>
      <c r="F26" s="297">
        <v>72.097384793266045</v>
      </c>
      <c r="G26" s="402">
        <v>72.852779875866148</v>
      </c>
      <c r="H26" s="583">
        <f>H25/H23</f>
        <v>0.74030787332091386</v>
      </c>
      <c r="I26" s="25"/>
      <c r="J26" s="25"/>
      <c r="K26" s="25"/>
    </row>
    <row r="27" spans="1:11" ht="15" x14ac:dyDescent="0.2">
      <c r="A27" s="2" t="s">
        <v>688</v>
      </c>
      <c r="B27" s="389" t="str" cm="1">
        <f t="array" ref="B27">_xlfn.IFS([1]Content_!$D$7=1,VLOOKUP('[1]Diversity&amp;Inclusion'!$A27,[1]Translation!$A:$S,'[1]Diversity&amp;Inclusion'!B$1,FALSE),[1]Content_!$D$7=2,VLOOKUP('[1]Diversity&amp;Inclusion'!$A27,[1]Translation!$A:$S,'[1]Diversity&amp;Inclusion'!B$1+6,FALSE),[1]Content_!$D$7=3,VLOOKUP('[1]Diversity&amp;Inclusion'!$A27,[1]Translation!$A:$S,'[1]Diversity&amp;Inclusion'!B$1+12,FALSE))</f>
        <v>Женщины</v>
      </c>
      <c r="C27" s="313" t="str" cm="1">
        <f t="array" ref="C27">_xlfn.IFS([1]Content_!$D$7=1,VLOOKUP('[1]Diversity&amp;Inclusion'!$A27,[1]Translation!$A:$S,'[1]Diversity&amp;Inclusion'!C$1,FALSE),[1]Content_!$D$7=2,VLOOKUP('[1]Diversity&amp;Inclusion'!$A27,[1]Translation!$A:$S,'[1]Diversity&amp;Inclusion'!C$1+6,FALSE),[1]Content_!$D$7=3,VLOOKUP('[1]Diversity&amp;Inclusion'!$A27,[1]Translation!$A:$S,'[1]Diversity&amp;Inclusion'!C$1+12,FALSE))</f>
        <v>чел.</v>
      </c>
      <c r="D27" s="297">
        <v>42627</v>
      </c>
      <c r="E27" s="297">
        <v>41479</v>
      </c>
      <c r="F27" s="297">
        <v>40896.416666666664</v>
      </c>
      <c r="G27" s="402">
        <v>41333</v>
      </c>
      <c r="H27" s="523">
        <v>39729</v>
      </c>
      <c r="I27" s="25"/>
      <c r="J27" s="25"/>
      <c r="K27" s="25"/>
    </row>
    <row r="28" spans="1:11" ht="15" x14ac:dyDescent="0.2">
      <c r="A28" s="2" t="s">
        <v>689</v>
      </c>
      <c r="B28" s="390" t="str" cm="1">
        <f t="array" ref="B28">_xlfn.IFS([1]Content_!$D$7=1,VLOOKUP('[1]Diversity&amp;Inclusion'!$A28,[1]Translation!$A:$S,'[1]Diversity&amp;Inclusion'!B$1,FALSE),[1]Content_!$D$7=2,VLOOKUP('[1]Diversity&amp;Inclusion'!$A28,[1]Translation!$A:$S,'[1]Diversity&amp;Inclusion'!B$1+6,FALSE),[1]Content_!$D$7=3,VLOOKUP('[1]Diversity&amp;Inclusion'!$A28,[1]Translation!$A:$S,'[1]Diversity&amp;Inclusion'!B$1+12,FALSE))</f>
        <v>Доля женщин</v>
      </c>
      <c r="C28" s="100" t="str" cm="1">
        <f t="array" ref="C28">_xlfn.IFS([1]Content_!$D$7=1,VLOOKUP('[1]Diversity&amp;Inclusion'!$A28,[1]Translation!$A:$S,'[1]Diversity&amp;Inclusion'!C$1,FALSE),[1]Content_!$D$7=2,VLOOKUP('[1]Diversity&amp;Inclusion'!$A28,[1]Translation!$A:$S,'[1]Diversity&amp;Inclusion'!C$1+6,FALSE),[1]Content_!$D$7=3,VLOOKUP('[1]Diversity&amp;Inclusion'!$A28,[1]Translation!$A:$S,'[1]Diversity&amp;Inclusion'!C$1+12,FALSE))</f>
        <v>%</v>
      </c>
      <c r="D28" s="300">
        <v>28.995986667573636</v>
      </c>
      <c r="E28" s="300">
        <v>28.452758228039126</v>
      </c>
      <c r="F28" s="300">
        <v>27.902615206733966</v>
      </c>
      <c r="G28" s="404">
        <v>27.147220124133852</v>
      </c>
      <c r="H28" s="584">
        <f>H27/H23*100</f>
        <v>25.969212667908621</v>
      </c>
      <c r="I28" s="25"/>
      <c r="J28" s="25"/>
      <c r="K28" s="25"/>
    </row>
    <row r="29" spans="1:11" ht="17" x14ac:dyDescent="0.2">
      <c r="A29" s="2" t="s">
        <v>690</v>
      </c>
      <c r="B29" s="387" t="str" cm="1">
        <f t="array" ref="B29">_xlfn.IFS([1]Content_!$D$7=1,VLOOKUP('[1]Diversity&amp;Inclusion'!$A29,[1]Translation!$A:$S,'[1]Diversity&amp;Inclusion'!B$1,FALSE),[1]Content_!$D$7=2,VLOOKUP('[1]Diversity&amp;Inclusion'!$A29,[1]Translation!$A:$S,'[1]Diversity&amp;Inclusion'!B$1+6,FALSE),[1]Content_!$D$7=3,VLOOKUP('[1]Diversity&amp;Inclusion'!$A29,[1]Translation!$A:$S,'[1]Diversity&amp;Inclusion'!B$1+12,FALSE))</f>
        <v>Старше 50</v>
      </c>
      <c r="C29" s="170" t="str" cm="1">
        <f t="array" ref="C29">_xlfn.IFS([1]Content_!$D$7=1,VLOOKUP('[1]Diversity&amp;Inclusion'!$A29,[1]Translation!$A:$S,'[1]Diversity&amp;Inclusion'!C$1,FALSE),[1]Content_!$D$7=2,VLOOKUP('[1]Diversity&amp;Inclusion'!$A29,[1]Translation!$A:$S,'[1]Diversity&amp;Inclusion'!C$1+6,FALSE),[1]Content_!$D$7=3,VLOOKUP('[1]Diversity&amp;Inclusion'!$A29,[1]Translation!$A:$S,'[1]Diversity&amp;Inclusion'!C$1+12,FALSE))</f>
        <v>чел.</v>
      </c>
      <c r="D29" s="388">
        <v>72033</v>
      </c>
      <c r="E29" s="388">
        <v>70701</v>
      </c>
      <c r="F29" s="388">
        <v>72164.083333333328</v>
      </c>
      <c r="G29" s="401">
        <v>73272</v>
      </c>
      <c r="H29" s="582">
        <v>72418</v>
      </c>
      <c r="I29" s="25"/>
      <c r="J29" s="25"/>
      <c r="K29" s="25"/>
    </row>
    <row r="30" spans="1:11" ht="17" x14ac:dyDescent="0.2">
      <c r="A30" s="2" t="s">
        <v>691</v>
      </c>
      <c r="B30" s="387" t="str" cm="1">
        <f t="array" ref="B30">_xlfn.IFS([1]Content_!$D$7=1,VLOOKUP('[1]Diversity&amp;Inclusion'!$A30,[1]Translation!$A:$S,'[1]Diversity&amp;Inclusion'!B$1,FALSE),[1]Content_!$D$7=2,VLOOKUP('[1]Diversity&amp;Inclusion'!$A30,[1]Translation!$A:$S,'[1]Diversity&amp;Inclusion'!B$1+6,FALSE),[1]Content_!$D$7=3,VLOOKUP('[1]Diversity&amp;Inclusion'!$A30,[1]Translation!$A:$S,'[1]Diversity&amp;Inclusion'!B$1+12,FALSE))</f>
        <v>Доля работников старше 50</v>
      </c>
      <c r="C30" s="170" t="str" cm="1">
        <f t="array" ref="C30">_xlfn.IFS([1]Content_!$D$7=1,VLOOKUP('[1]Diversity&amp;Inclusion'!$A30,[1]Translation!$A:$S,'[1]Diversity&amp;Inclusion'!C$1,FALSE),[1]Content_!$D$7=2,VLOOKUP('[1]Diversity&amp;Inclusion'!$A30,[1]Translation!$A:$S,'[1]Diversity&amp;Inclusion'!C$1+6,FALSE),[1]Content_!$D$7=3,VLOOKUP('[1]Diversity&amp;Inclusion'!$A30,[1]Translation!$A:$S,'[1]Diversity&amp;Inclusion'!C$1+12,FALSE))</f>
        <v>%</v>
      </c>
      <c r="D30" s="388">
        <v>26.67217145311551</v>
      </c>
      <c r="E30" s="388">
        <v>27.268309427296465</v>
      </c>
      <c r="F30" s="388">
        <v>27.560384545416234</v>
      </c>
      <c r="G30" s="401">
        <v>27.359286669106169</v>
      </c>
      <c r="H30" s="582">
        <v>27</v>
      </c>
      <c r="I30" s="25"/>
      <c r="J30" s="25"/>
      <c r="K30" s="25"/>
    </row>
    <row r="31" spans="1:11" ht="15" x14ac:dyDescent="0.2">
      <c r="A31" s="2" t="s">
        <v>692</v>
      </c>
      <c r="B31" s="389" t="str" cm="1">
        <f t="array" ref="B31">_xlfn.IFS([1]Content_!$D$7=1,VLOOKUP('[1]Diversity&amp;Inclusion'!$A31,[1]Translation!$A:$S,'[1]Diversity&amp;Inclusion'!B$1,FALSE),[1]Content_!$D$7=2,VLOOKUP('[1]Diversity&amp;Inclusion'!$A31,[1]Translation!$A:$S,'[1]Diversity&amp;Inclusion'!B$1+6,FALSE),[1]Content_!$D$7=3,VLOOKUP('[1]Diversity&amp;Inclusion'!$A31,[1]Translation!$A:$S,'[1]Diversity&amp;Inclusion'!B$1+12,FALSE))</f>
        <v>Мужчины</v>
      </c>
      <c r="C31" s="313" t="str" cm="1">
        <f t="array" ref="C31">_xlfn.IFS([1]Content_!$D$7=1,VLOOKUP('[1]Diversity&amp;Inclusion'!$A31,[1]Translation!$A:$S,'[1]Diversity&amp;Inclusion'!C$1,FALSE),[1]Content_!$D$7=2,VLOOKUP('[1]Diversity&amp;Inclusion'!$A31,[1]Translation!$A:$S,'[1]Diversity&amp;Inclusion'!C$1+6,FALSE),[1]Content_!$D$7=3,VLOOKUP('[1]Diversity&amp;Inclusion'!$A31,[1]Translation!$A:$S,'[1]Diversity&amp;Inclusion'!C$1+12,FALSE))</f>
        <v>чел.</v>
      </c>
      <c r="D31" s="297">
        <v>52699</v>
      </c>
      <c r="E31" s="297">
        <v>51845</v>
      </c>
      <c r="F31" s="297">
        <v>52365.666666666664</v>
      </c>
      <c r="G31" s="402">
        <v>53075</v>
      </c>
      <c r="H31" s="582">
        <v>52064</v>
      </c>
      <c r="I31" s="25"/>
      <c r="J31" s="25"/>
      <c r="K31" s="25"/>
    </row>
    <row r="32" spans="1:11" ht="15" x14ac:dyDescent="0.2">
      <c r="A32" s="2" t="s">
        <v>693</v>
      </c>
      <c r="B32" s="389" t="str" cm="1">
        <f t="array" ref="B32">_xlfn.IFS([1]Content_!$D$7=1,VLOOKUP('[1]Diversity&amp;Inclusion'!$A32,[1]Translation!$A:$S,'[1]Diversity&amp;Inclusion'!B$1,FALSE),[1]Content_!$D$7=2,VLOOKUP('[1]Diversity&amp;Inclusion'!$A32,[1]Translation!$A:$S,'[1]Diversity&amp;Inclusion'!B$1+6,FALSE),[1]Content_!$D$7=3,VLOOKUP('[1]Diversity&amp;Inclusion'!$A32,[1]Translation!$A:$S,'[1]Diversity&amp;Inclusion'!B$1+12,FALSE))</f>
        <v>Доля мужчин</v>
      </c>
      <c r="C32" s="313" t="str" cm="1">
        <f t="array" ref="C32">_xlfn.IFS([1]Content_!$D$7=1,VLOOKUP('[1]Diversity&amp;Inclusion'!$A32,[1]Translation!$A:$S,'[1]Diversity&amp;Inclusion'!C$1,FALSE),[1]Content_!$D$7=2,VLOOKUP('[1]Diversity&amp;Inclusion'!$A32,[1]Translation!$A:$S,'[1]Diversity&amp;Inclusion'!C$1+6,FALSE),[1]Content_!$D$7=3,VLOOKUP('[1]Diversity&amp;Inclusion'!$A32,[1]Translation!$A:$S,'[1]Diversity&amp;Inclusion'!C$1+12,FALSE))</f>
        <v>%</v>
      </c>
      <c r="D32" s="297">
        <v>73.159524107006519</v>
      </c>
      <c r="E32" s="297">
        <v>73.32993875617035</v>
      </c>
      <c r="F32" s="297">
        <v>72.564722293754173</v>
      </c>
      <c r="G32" s="402">
        <v>72.435582487171089</v>
      </c>
      <c r="H32" s="585">
        <f>H31/H29*100</f>
        <v>71.893728078654476</v>
      </c>
      <c r="I32" s="25"/>
      <c r="J32" s="25"/>
      <c r="K32" s="25"/>
    </row>
    <row r="33" spans="1:14" ht="15" x14ac:dyDescent="0.2">
      <c r="A33" s="2" t="s">
        <v>694</v>
      </c>
      <c r="B33" s="389" t="str" cm="1">
        <f t="array" ref="B33">_xlfn.IFS([1]Content_!$D$7=1,VLOOKUP('[1]Diversity&amp;Inclusion'!$A33,[1]Translation!$A:$S,'[1]Diversity&amp;Inclusion'!B$1,FALSE),[1]Content_!$D$7=2,VLOOKUP('[1]Diversity&amp;Inclusion'!$A33,[1]Translation!$A:$S,'[1]Diversity&amp;Inclusion'!B$1+6,FALSE),[1]Content_!$D$7=3,VLOOKUP('[1]Diversity&amp;Inclusion'!$A33,[1]Translation!$A:$S,'[1]Diversity&amp;Inclusion'!B$1+12,FALSE))</f>
        <v>Женщины</v>
      </c>
      <c r="C33" s="313" t="str" cm="1">
        <f t="array" ref="C33">_xlfn.IFS([1]Content_!$D$7=1,VLOOKUP('[1]Diversity&amp;Inclusion'!$A33,[1]Translation!$A:$S,'[1]Diversity&amp;Inclusion'!C$1,FALSE),[1]Content_!$D$7=2,VLOOKUP('[1]Diversity&amp;Inclusion'!$A33,[1]Translation!$A:$S,'[1]Diversity&amp;Inclusion'!C$1+6,FALSE),[1]Content_!$D$7=3,VLOOKUP('[1]Diversity&amp;Inclusion'!$A33,[1]Translation!$A:$S,'[1]Diversity&amp;Inclusion'!C$1+12,FALSE))</f>
        <v>чел.</v>
      </c>
      <c r="D33" s="297">
        <v>19334</v>
      </c>
      <c r="E33" s="297">
        <v>18856</v>
      </c>
      <c r="F33" s="297">
        <v>19798.416666666664</v>
      </c>
      <c r="G33" s="402">
        <v>20197</v>
      </c>
      <c r="H33" s="582">
        <v>20354</v>
      </c>
      <c r="I33" s="25"/>
      <c r="J33" s="25"/>
      <c r="K33" s="25"/>
    </row>
    <row r="34" spans="1:14" ht="15" x14ac:dyDescent="0.2">
      <c r="A34" s="2" t="s">
        <v>695</v>
      </c>
      <c r="B34" s="390" t="str" cm="1">
        <f t="array" ref="B34">_xlfn.IFS([1]Content_!$D$7=1,VLOOKUP('[1]Diversity&amp;Inclusion'!$A34,[1]Translation!$A:$S,'[1]Diversity&amp;Inclusion'!B$1,FALSE),[1]Content_!$D$7=2,VLOOKUP('[1]Diversity&amp;Inclusion'!$A34,[1]Translation!$A:$S,'[1]Diversity&amp;Inclusion'!B$1+6,FALSE),[1]Content_!$D$7=3,VLOOKUP('[1]Diversity&amp;Inclusion'!$A34,[1]Translation!$A:$S,'[1]Diversity&amp;Inclusion'!B$1+12,FALSE))</f>
        <v>Доля женщин</v>
      </c>
      <c r="C34" s="100" t="str" cm="1">
        <f t="array" ref="C34">_xlfn.IFS([1]Content_!$D$7=1,VLOOKUP('[1]Diversity&amp;Inclusion'!$A34,[1]Translation!$A:$S,'[1]Diversity&amp;Inclusion'!C$1,FALSE),[1]Content_!$D$7=2,VLOOKUP('[1]Diversity&amp;Inclusion'!$A34,[1]Translation!$A:$S,'[1]Diversity&amp;Inclusion'!C$1+6,FALSE),[1]Content_!$D$7=3,VLOOKUP('[1]Diversity&amp;Inclusion'!$A34,[1]Translation!$A:$S,'[1]Diversity&amp;Inclusion'!C$1+12,FALSE))</f>
        <v>%</v>
      </c>
      <c r="D34" s="300">
        <v>26.840475892993489</v>
      </c>
      <c r="E34" s="300">
        <v>26.67006124382965</v>
      </c>
      <c r="F34" s="300">
        <v>27.435277706245838</v>
      </c>
      <c r="G34" s="404">
        <v>27.564417512828911</v>
      </c>
      <c r="H34" s="584">
        <f>H33/H29*100</f>
        <v>28.10627192134552</v>
      </c>
      <c r="I34" s="25"/>
      <c r="J34" s="25"/>
      <c r="K34" s="25"/>
    </row>
    <row r="35" spans="1:14" ht="16" x14ac:dyDescent="0.2">
      <c r="A35" s="2" t="s">
        <v>696</v>
      </c>
      <c r="B35" s="382"/>
      <c r="C35" s="170"/>
      <c r="D35" s="170"/>
      <c r="E35" s="170"/>
      <c r="F35" s="170"/>
      <c r="G35" s="170"/>
      <c r="H35" s="580"/>
      <c r="I35" s="25"/>
      <c r="J35" s="25"/>
      <c r="K35" s="25"/>
    </row>
    <row r="36" spans="1:14" s="60" customFormat="1" ht="17" x14ac:dyDescent="0.2">
      <c r="A36" s="2" t="s">
        <v>697</v>
      </c>
      <c r="B36" s="391" t="str" cm="1">
        <f t="array" ref="B36">_xlfn.IFS([1]Content_!$D$7=1,VLOOKUP('[1]Diversity&amp;Inclusion'!$A36,[1]Translation!$A:$S,'[1]Diversity&amp;Inclusion'!B$1,FALSE),[1]Content_!$D$7=2,VLOOKUP('[1]Diversity&amp;Inclusion'!$A36,[1]Translation!$A:$S,'[1]Diversity&amp;Inclusion'!B$1+6,FALSE),[1]Content_!$D$7=3,VLOOKUP('[1]Diversity&amp;Inclusion'!$A36,[1]Translation!$A:$S,'[1]Diversity&amp;Inclusion'!B$1+12,FALSE))</f>
        <v>GRI 2-7</v>
      </c>
      <c r="C36" s="288" t="str" cm="1">
        <f t="array" ref="C36">_xlfn.IFS([1]Content_!$D$7=1,VLOOKUP('[1]Diversity&amp;Inclusion'!$A36,[1]Translation!$A:$S,'[1]Diversity&amp;Inclusion'!C$1,FALSE),[1]Content_!$D$7=2,VLOOKUP('[1]Diversity&amp;Inclusion'!$A36,[1]Translation!$A:$S,'[1]Diversity&amp;Inclusion'!C$1+6,FALSE),[1]Content_!$D$7=3,VLOOKUP('[1]Diversity&amp;Inclusion'!$A36,[1]Translation!$A:$S,'[1]Diversity&amp;Inclusion'!C$1+12,FALSE))</f>
        <v>Единица измерения</v>
      </c>
      <c r="D36" s="288">
        <v>2020</v>
      </c>
      <c r="E36" s="287">
        <v>2021</v>
      </c>
      <c r="F36" s="287">
        <v>2022</v>
      </c>
      <c r="G36" s="287">
        <v>2023</v>
      </c>
      <c r="H36" s="287">
        <v>2024</v>
      </c>
    </row>
    <row r="37" spans="1:14" s="60" customFormat="1" ht="17" x14ac:dyDescent="0.2">
      <c r="A37" s="2" t="s">
        <v>698</v>
      </c>
      <c r="B37" s="392" t="str" cm="1">
        <f t="array" ref="B37">_xlfn.IFS([1]Content_!$D$7=1,VLOOKUP('[1]Diversity&amp;Inclusion'!$A37,[1]Translation!$A:$S,'[1]Diversity&amp;Inclusion'!B$1,FALSE),[1]Content_!$D$7=2,VLOOKUP('[1]Diversity&amp;Inclusion'!$A37,[1]Translation!$A:$S,'[1]Diversity&amp;Inclusion'!B$1+6,FALSE),[1]Content_!$D$7=3,VLOOKUP('[1]Diversity&amp;Inclusion'!$A37,[1]Translation!$A:$S,'[1]Diversity&amp;Inclusion'!B$1+12,FALSE))</f>
        <v>Списочная численность постоянных работников на конец года</v>
      </c>
      <c r="C37" s="291" t="str" cm="1">
        <f t="array" ref="C37">_xlfn.IFS([1]Content_!$D$7=1,VLOOKUP('[1]Diversity&amp;Inclusion'!$A37,[1]Translation!$A:$S,'[1]Diversity&amp;Inclusion'!C$1,FALSE),[1]Content_!$D$7=2,VLOOKUP('[1]Diversity&amp;Inclusion'!$A37,[1]Translation!$A:$S,'[1]Diversity&amp;Inclusion'!C$1+6,FALSE),[1]Content_!$D$7=3,VLOOKUP('[1]Diversity&amp;Inclusion'!$A37,[1]Translation!$A:$S,'[1]Diversity&amp;Inclusion'!C$1+12,FALSE))</f>
        <v>чел.</v>
      </c>
      <c r="D37" s="307">
        <v>259359</v>
      </c>
      <c r="E37" s="307">
        <v>238135</v>
      </c>
      <c r="F37" s="307">
        <v>240562</v>
      </c>
      <c r="G37" s="307">
        <v>250333</v>
      </c>
      <c r="H37" s="526">
        <v>257544</v>
      </c>
    </row>
    <row r="38" spans="1:14" s="60" customFormat="1" ht="15" x14ac:dyDescent="0.2">
      <c r="A38" s="2" t="s">
        <v>699</v>
      </c>
      <c r="B38" s="379" t="str" cm="1">
        <f t="array" ref="B38">_xlfn.IFS([1]Content_!$D$7=1,VLOOKUP('[1]Diversity&amp;Inclusion'!$A38,[1]Translation!$A:$S,'[1]Diversity&amp;Inclusion'!B$1,FALSE),[1]Content_!$D$7=2,VLOOKUP('[1]Diversity&amp;Inclusion'!$A38,[1]Translation!$A:$S,'[1]Diversity&amp;Inclusion'!B$1+6,FALSE),[1]Content_!$D$7=3,VLOOKUP('[1]Diversity&amp;Inclusion'!$A38,[1]Translation!$A:$S,'[1]Diversity&amp;Inclusion'!B$1+12,FALSE))</f>
        <v>Мужчины</v>
      </c>
      <c r="C38" s="313" t="str" cm="1">
        <f t="array" ref="C38">_xlfn.IFS([1]Content_!$D$7=1,VLOOKUP('[1]Diversity&amp;Inclusion'!$A38,[1]Translation!$A:$S,'[1]Diversity&amp;Inclusion'!C$1,FALSE),[1]Content_!$D$7=2,VLOOKUP('[1]Diversity&amp;Inclusion'!$A38,[1]Translation!$A:$S,'[1]Diversity&amp;Inclusion'!C$1+6,FALSE),[1]Content_!$D$7=3,VLOOKUP('[1]Diversity&amp;Inclusion'!$A38,[1]Translation!$A:$S,'[1]Diversity&amp;Inclusion'!C$1+12,FALSE))</f>
        <v>чел.</v>
      </c>
      <c r="D38" s="297">
        <v>189759</v>
      </c>
      <c r="E38" s="297">
        <v>174220</v>
      </c>
      <c r="F38" s="297">
        <v>175905</v>
      </c>
      <c r="G38" s="297">
        <v>185193</v>
      </c>
      <c r="H38" s="523">
        <v>193768</v>
      </c>
    </row>
    <row r="39" spans="1:14" s="60" customFormat="1" ht="15" x14ac:dyDescent="0.2">
      <c r="A39" s="2" t="s">
        <v>700</v>
      </c>
      <c r="B39" s="379" t="str" cm="1">
        <f t="array" ref="B39">_xlfn.IFS([1]Content_!$D$7=1,VLOOKUP('[1]Diversity&amp;Inclusion'!$A39,[1]Translation!$A:$S,'[1]Diversity&amp;Inclusion'!B$1,FALSE),[1]Content_!$D$7=2,VLOOKUP('[1]Diversity&amp;Inclusion'!$A39,[1]Translation!$A:$S,'[1]Diversity&amp;Inclusion'!B$1+6,FALSE),[1]Content_!$D$7=3,VLOOKUP('[1]Diversity&amp;Inclusion'!$A39,[1]Translation!$A:$S,'[1]Diversity&amp;Inclusion'!B$1+12,FALSE))</f>
        <v>Доля мужчин</v>
      </c>
      <c r="C39" s="313" t="str" cm="1">
        <f t="array" ref="C39">_xlfn.IFS([1]Content_!$D$7=1,VLOOKUP('[1]Diversity&amp;Inclusion'!$A39,[1]Translation!$A:$S,'[1]Diversity&amp;Inclusion'!C$1,FALSE),[1]Content_!$D$7=2,VLOOKUP('[1]Diversity&amp;Inclusion'!$A39,[1]Translation!$A:$S,'[1]Diversity&amp;Inclusion'!C$1+6,FALSE),[1]Content_!$D$7=3,VLOOKUP('[1]Diversity&amp;Inclusion'!$A39,[1]Translation!$A:$S,'[1]Diversity&amp;Inclusion'!C$1+12,FALSE))</f>
        <v>%</v>
      </c>
      <c r="D39" s="297">
        <v>73.164609672307506</v>
      </c>
      <c r="E39" s="297">
        <v>73.160182249564315</v>
      </c>
      <c r="F39" s="297">
        <v>73.122521428987113</v>
      </c>
      <c r="G39" s="297">
        <v>73.97866042431481</v>
      </c>
      <c r="H39" s="585">
        <f>H38/H37*100</f>
        <v>75.236852731960369</v>
      </c>
    </row>
    <row r="40" spans="1:14" s="60" customFormat="1" ht="15" x14ac:dyDescent="0.2">
      <c r="A40" s="2" t="s">
        <v>701</v>
      </c>
      <c r="B40" s="379" t="str" cm="1">
        <f t="array" ref="B40">_xlfn.IFS([1]Content_!$D$7=1,VLOOKUP('[1]Diversity&amp;Inclusion'!$A40,[1]Translation!$A:$S,'[1]Diversity&amp;Inclusion'!B$1,FALSE),[1]Content_!$D$7=2,VLOOKUP('[1]Diversity&amp;Inclusion'!$A40,[1]Translation!$A:$S,'[1]Diversity&amp;Inclusion'!B$1+6,FALSE),[1]Content_!$D$7=3,VLOOKUP('[1]Diversity&amp;Inclusion'!$A40,[1]Translation!$A:$S,'[1]Diversity&amp;Inclusion'!B$1+12,FALSE))</f>
        <v>Женщины</v>
      </c>
      <c r="C40" s="313" t="str" cm="1">
        <f t="array" ref="C40">_xlfn.IFS([1]Content_!$D$7=1,VLOOKUP('[1]Diversity&amp;Inclusion'!$A40,[1]Translation!$A:$S,'[1]Diversity&amp;Inclusion'!C$1,FALSE),[1]Content_!$D$7=2,VLOOKUP('[1]Diversity&amp;Inclusion'!$A40,[1]Translation!$A:$S,'[1]Diversity&amp;Inclusion'!C$1+6,FALSE),[1]Content_!$D$7=3,VLOOKUP('[1]Diversity&amp;Inclusion'!$A40,[1]Translation!$A:$S,'[1]Diversity&amp;Inclusion'!C$1+12,FALSE))</f>
        <v>чел.</v>
      </c>
      <c r="D40" s="297">
        <v>69600</v>
      </c>
      <c r="E40" s="297">
        <v>63915</v>
      </c>
      <c r="F40" s="297">
        <v>64657</v>
      </c>
      <c r="G40" s="297">
        <v>65140</v>
      </c>
      <c r="H40" s="523">
        <v>63776</v>
      </c>
    </row>
    <row r="41" spans="1:14" s="60" customFormat="1" ht="15" x14ac:dyDescent="0.2">
      <c r="A41" s="2" t="s">
        <v>702</v>
      </c>
      <c r="B41" s="381" t="str" cm="1">
        <f t="array" ref="B41">_xlfn.IFS([1]Content_!$D$7=1,VLOOKUP('[1]Diversity&amp;Inclusion'!$A41,[1]Translation!$A:$S,'[1]Diversity&amp;Inclusion'!B$1,FALSE),[1]Content_!$D$7=2,VLOOKUP('[1]Diversity&amp;Inclusion'!$A41,[1]Translation!$A:$S,'[1]Diversity&amp;Inclusion'!B$1+6,FALSE),[1]Content_!$D$7=3,VLOOKUP('[1]Diversity&amp;Inclusion'!$A41,[1]Translation!$A:$S,'[1]Diversity&amp;Inclusion'!B$1+12,FALSE))</f>
        <v>Доля женщин</v>
      </c>
      <c r="C41" s="100" t="str" cm="1">
        <f t="array" ref="C41">_xlfn.IFS([1]Content_!$D$7=1,VLOOKUP('[1]Diversity&amp;Inclusion'!$A41,[1]Translation!$A:$S,'[1]Diversity&amp;Inclusion'!C$1,FALSE),[1]Content_!$D$7=2,VLOOKUP('[1]Diversity&amp;Inclusion'!$A41,[1]Translation!$A:$S,'[1]Diversity&amp;Inclusion'!C$1+6,FALSE),[1]Content_!$D$7=3,VLOOKUP('[1]Diversity&amp;Inclusion'!$A41,[1]Translation!$A:$S,'[1]Diversity&amp;Inclusion'!C$1+12,FALSE))</f>
        <v>%</v>
      </c>
      <c r="D41" s="300">
        <v>26.835390327692505</v>
      </c>
      <c r="E41" s="300">
        <v>26.839817750435678</v>
      </c>
      <c r="F41" s="300">
        <v>26.87747857101288</v>
      </c>
      <c r="G41" s="300">
        <v>26.021339575685186</v>
      </c>
      <c r="H41" s="584">
        <f>H40/H37*100</f>
        <v>24.763147268039639</v>
      </c>
    </row>
    <row r="42" spans="1:14" s="35" customFormat="1" ht="17" x14ac:dyDescent="0.2">
      <c r="A42" s="2" t="s">
        <v>703</v>
      </c>
      <c r="B42" s="392" t="str" cm="1">
        <f t="array" ref="B42">_xlfn.IFS([1]Content_!$D$7=1,VLOOKUP('[1]Diversity&amp;Inclusion'!$A42,[1]Translation!$A:$S,'[1]Diversity&amp;Inclusion'!B$1,FALSE),[1]Content_!$D$7=2,VLOOKUP('[1]Diversity&amp;Inclusion'!$A42,[1]Translation!$A:$S,'[1]Diversity&amp;Inclusion'!B$1+6,FALSE),[1]Content_!$D$7=3,VLOOKUP('[1]Diversity&amp;Inclusion'!$A42,[1]Translation!$A:$S,'[1]Diversity&amp;Inclusion'!B$1+12,FALSE))</f>
        <v>Списочная численность временных работников на конец года</v>
      </c>
      <c r="C42" s="40" t="str" cm="1">
        <f t="array" ref="C42">_xlfn.IFS([1]Content_!$D$7=1,VLOOKUP('[1]Diversity&amp;Inclusion'!$A42,[1]Translation!$A:$S,'[1]Diversity&amp;Inclusion'!C$1,FALSE),[1]Content_!$D$7=2,VLOOKUP('[1]Diversity&amp;Inclusion'!$A42,[1]Translation!$A:$S,'[1]Diversity&amp;Inclusion'!C$1+6,FALSE),[1]Content_!$D$7=3,VLOOKUP('[1]Diversity&amp;Inclusion'!$A42,[1]Translation!$A:$S,'[1]Diversity&amp;Inclusion'!C$1+12,FALSE))</f>
        <v>чел.</v>
      </c>
      <c r="D42" s="317">
        <v>10709</v>
      </c>
      <c r="E42" s="317">
        <v>21143</v>
      </c>
      <c r="F42" s="317">
        <v>21278</v>
      </c>
      <c r="G42" s="307">
        <v>17481</v>
      </c>
      <c r="H42" s="527">
        <v>6398</v>
      </c>
    </row>
    <row r="43" spans="1:14" ht="15" x14ac:dyDescent="0.2">
      <c r="A43" s="2" t="s">
        <v>704</v>
      </c>
      <c r="B43" s="379" t="str" cm="1">
        <f t="array" ref="B43">_xlfn.IFS([1]Content_!$D$7=1,VLOOKUP('[1]Diversity&amp;Inclusion'!$A43,[1]Translation!$A:$S,'[1]Diversity&amp;Inclusion'!B$1,FALSE),[1]Content_!$D$7=2,VLOOKUP('[1]Diversity&amp;Inclusion'!$A43,[1]Translation!$A:$S,'[1]Diversity&amp;Inclusion'!B$1+6,FALSE),[1]Content_!$D$7=3,VLOOKUP('[1]Diversity&amp;Inclusion'!$A43,[1]Translation!$A:$S,'[1]Diversity&amp;Inclusion'!B$1+12,FALSE))</f>
        <v>Мужчины</v>
      </c>
      <c r="C43" s="313" t="str" cm="1">
        <f t="array" ref="C43">_xlfn.IFS([1]Content_!$D$7=1,VLOOKUP('[1]Diversity&amp;Inclusion'!$A43,[1]Translation!$A:$S,'[1]Diversity&amp;Inclusion'!C$1,FALSE),[1]Content_!$D$7=2,VLOOKUP('[1]Diversity&amp;Inclusion'!$A43,[1]Translation!$A:$S,'[1]Diversity&amp;Inclusion'!C$1+6,FALSE),[1]Content_!$D$7=3,VLOOKUP('[1]Diversity&amp;Inclusion'!$A43,[1]Translation!$A:$S,'[1]Diversity&amp;Inclusion'!C$1+12,FALSE))</f>
        <v>чел.</v>
      </c>
      <c r="D43" s="297">
        <v>4066</v>
      </c>
      <c r="E43" s="297">
        <v>12892</v>
      </c>
      <c r="F43" s="297">
        <v>13982</v>
      </c>
      <c r="G43" s="297">
        <v>10843</v>
      </c>
      <c r="H43" s="523">
        <v>2601</v>
      </c>
      <c r="I43" s="68"/>
      <c r="J43" s="68"/>
      <c r="K43" s="68"/>
      <c r="L43" s="68"/>
      <c r="M43" s="68"/>
      <c r="N43" s="68"/>
    </row>
    <row r="44" spans="1:14" ht="15" x14ac:dyDescent="0.2">
      <c r="A44" s="2" t="s">
        <v>705</v>
      </c>
      <c r="B44" s="379" t="str" cm="1">
        <f t="array" ref="B44">_xlfn.IFS([1]Content_!$D$7=1,VLOOKUP('[1]Diversity&amp;Inclusion'!$A44,[1]Translation!$A:$S,'[1]Diversity&amp;Inclusion'!B$1,FALSE),[1]Content_!$D$7=2,VLOOKUP('[1]Diversity&amp;Inclusion'!$A44,[1]Translation!$A:$S,'[1]Diversity&amp;Inclusion'!B$1+6,FALSE),[1]Content_!$D$7=3,VLOOKUP('[1]Diversity&amp;Inclusion'!$A44,[1]Translation!$A:$S,'[1]Diversity&amp;Inclusion'!B$1+12,FALSE))</f>
        <v>Доля мужчин</v>
      </c>
      <c r="C44" s="313" t="str" cm="1">
        <f t="array" ref="C44">_xlfn.IFS([1]Content_!$D$7=1,VLOOKUP('[1]Diversity&amp;Inclusion'!$A44,[1]Translation!$A:$S,'[1]Diversity&amp;Inclusion'!C$1,FALSE),[1]Content_!$D$7=2,VLOOKUP('[1]Diversity&amp;Inclusion'!$A44,[1]Translation!$A:$S,'[1]Diversity&amp;Inclusion'!C$1+6,FALSE),[1]Content_!$D$7=3,VLOOKUP('[1]Diversity&amp;Inclusion'!$A44,[1]Translation!$A:$S,'[1]Diversity&amp;Inclusion'!C$1+12,FALSE))</f>
        <v>%</v>
      </c>
      <c r="D44" s="297">
        <v>37.968064245027549</v>
      </c>
      <c r="E44" s="297">
        <v>60.975263680650805</v>
      </c>
      <c r="F44" s="297">
        <v>65.711063069837394</v>
      </c>
      <c r="G44" s="297">
        <v>62.027343973456894</v>
      </c>
      <c r="H44" s="585">
        <f>H43/H42*100</f>
        <v>40.653329165364177</v>
      </c>
      <c r="I44" s="68"/>
      <c r="J44" s="68"/>
      <c r="K44" s="68"/>
      <c r="L44" s="68"/>
      <c r="M44" s="68"/>
      <c r="N44" s="68"/>
    </row>
    <row r="45" spans="1:14" ht="15" x14ac:dyDescent="0.2">
      <c r="A45" s="2" t="s">
        <v>706</v>
      </c>
      <c r="B45" s="379" t="str" cm="1">
        <f t="array" ref="B45">_xlfn.IFS([1]Content_!$D$7=1,VLOOKUP('[1]Diversity&amp;Inclusion'!$A45,[1]Translation!$A:$S,'[1]Diversity&amp;Inclusion'!B$1,FALSE),[1]Content_!$D$7=2,VLOOKUP('[1]Diversity&amp;Inclusion'!$A45,[1]Translation!$A:$S,'[1]Diversity&amp;Inclusion'!B$1+6,FALSE),[1]Content_!$D$7=3,VLOOKUP('[1]Diversity&amp;Inclusion'!$A45,[1]Translation!$A:$S,'[1]Diversity&amp;Inclusion'!B$1+12,FALSE))</f>
        <v>Женщины</v>
      </c>
      <c r="C45" s="313" t="str" cm="1">
        <f t="array" ref="C45">_xlfn.IFS([1]Content_!$D$7=1,VLOOKUP('[1]Diversity&amp;Inclusion'!$A45,[1]Translation!$A:$S,'[1]Diversity&amp;Inclusion'!C$1,FALSE),[1]Content_!$D$7=2,VLOOKUP('[1]Diversity&amp;Inclusion'!$A45,[1]Translation!$A:$S,'[1]Diversity&amp;Inclusion'!C$1+6,FALSE),[1]Content_!$D$7=3,VLOOKUP('[1]Diversity&amp;Inclusion'!$A45,[1]Translation!$A:$S,'[1]Diversity&amp;Inclusion'!C$1+12,FALSE))</f>
        <v>чел.</v>
      </c>
      <c r="D45" s="297">
        <v>6643</v>
      </c>
      <c r="E45" s="297">
        <v>8251</v>
      </c>
      <c r="F45" s="297">
        <v>7296</v>
      </c>
      <c r="G45" s="297">
        <v>6638</v>
      </c>
      <c r="H45" s="523">
        <v>3797</v>
      </c>
      <c r="I45" s="70"/>
      <c r="J45" s="70"/>
      <c r="K45" s="70"/>
      <c r="L45" s="70"/>
      <c r="M45" s="70"/>
      <c r="N45" s="70"/>
    </row>
    <row r="46" spans="1:14" ht="15" x14ac:dyDescent="0.2">
      <c r="A46" s="2" t="s">
        <v>707</v>
      </c>
      <c r="B46" s="381" t="str" cm="1">
        <f t="array" ref="B46">_xlfn.IFS([1]Content_!$D$7=1,VLOOKUP('[1]Diversity&amp;Inclusion'!$A46,[1]Translation!$A:$S,'[1]Diversity&amp;Inclusion'!B$1,FALSE),[1]Content_!$D$7=2,VLOOKUP('[1]Diversity&amp;Inclusion'!$A46,[1]Translation!$A:$S,'[1]Diversity&amp;Inclusion'!B$1+6,FALSE),[1]Content_!$D$7=3,VLOOKUP('[1]Diversity&amp;Inclusion'!$A46,[1]Translation!$A:$S,'[1]Diversity&amp;Inclusion'!B$1+12,FALSE))</f>
        <v>Доля женщин</v>
      </c>
      <c r="C46" s="100" t="str" cm="1">
        <f t="array" ref="C46">_xlfn.IFS([1]Content_!$D$7=1,VLOOKUP('[1]Diversity&amp;Inclusion'!$A46,[1]Translation!$A:$S,'[1]Diversity&amp;Inclusion'!C$1,FALSE),[1]Content_!$D$7=2,VLOOKUP('[1]Diversity&amp;Inclusion'!$A46,[1]Translation!$A:$S,'[1]Diversity&amp;Inclusion'!C$1+6,FALSE),[1]Content_!$D$7=3,VLOOKUP('[1]Diversity&amp;Inclusion'!$A46,[1]Translation!$A:$S,'[1]Diversity&amp;Inclusion'!C$1+12,FALSE))</f>
        <v>%</v>
      </c>
      <c r="D46" s="300">
        <v>62.031935754972459</v>
      </c>
      <c r="E46" s="300">
        <v>39.024736319349195</v>
      </c>
      <c r="F46" s="300">
        <v>34.288936930162613</v>
      </c>
      <c r="G46" s="300">
        <v>37.972656026543106</v>
      </c>
      <c r="H46" s="584">
        <f>H45/H42*100</f>
        <v>59.34667083463583</v>
      </c>
      <c r="I46" s="70"/>
      <c r="J46" s="70"/>
      <c r="K46" s="70"/>
      <c r="L46" s="70"/>
      <c r="M46" s="70"/>
      <c r="N46" s="70"/>
    </row>
    <row r="47" spans="1:14" ht="16" x14ac:dyDescent="0.2">
      <c r="A47" s="2" t="s">
        <v>708</v>
      </c>
      <c r="B47" s="346"/>
      <c r="C47" s="332"/>
      <c r="D47" s="333"/>
      <c r="E47" s="333"/>
      <c r="F47" s="333"/>
      <c r="G47" s="183"/>
      <c r="H47" s="586"/>
      <c r="I47" s="70"/>
      <c r="J47" s="70"/>
      <c r="K47" s="70"/>
      <c r="L47" s="70"/>
      <c r="M47" s="70"/>
      <c r="N47" s="70"/>
    </row>
    <row r="48" spans="1:14" ht="17" x14ac:dyDescent="0.2">
      <c r="A48" s="2" t="s">
        <v>709</v>
      </c>
      <c r="B48" s="391" t="str" cm="1">
        <f t="array" ref="B48">_xlfn.IFS([1]Content_!$D$7=1,VLOOKUP('[1]Diversity&amp;Inclusion'!$A48,[1]Translation!$A:$S,'[1]Diversity&amp;Inclusion'!B$1,FALSE),[1]Content_!$D$7=2,VLOOKUP('[1]Diversity&amp;Inclusion'!$A48,[1]Translation!$A:$S,'[1]Diversity&amp;Inclusion'!B$1+6,FALSE),[1]Content_!$D$7=3,VLOOKUP('[1]Diversity&amp;Inclusion'!$A48,[1]Translation!$A:$S,'[1]Diversity&amp;Inclusion'!B$1+12,FALSE))</f>
        <v>GRI 2-7</v>
      </c>
      <c r="C48" s="288" t="str" cm="1">
        <f t="array" ref="C48">_xlfn.IFS([1]Content_!$D$7=1,VLOOKUP('[1]Diversity&amp;Inclusion'!$A48,[1]Translation!$A:$S,'[1]Diversity&amp;Inclusion'!C$1,FALSE),[1]Content_!$D$7=2,VLOOKUP('[1]Diversity&amp;Inclusion'!$A48,[1]Translation!$A:$S,'[1]Diversity&amp;Inclusion'!C$1+6,FALSE),[1]Content_!$D$7=3,VLOOKUP('[1]Diversity&amp;Inclusion'!$A48,[1]Translation!$A:$S,'[1]Diversity&amp;Inclusion'!C$1+12,FALSE))</f>
        <v>Единица измерения</v>
      </c>
      <c r="D48" s="287">
        <v>2020</v>
      </c>
      <c r="E48" s="287">
        <v>2021</v>
      </c>
      <c r="F48" s="287">
        <v>2022</v>
      </c>
      <c r="G48" s="400">
        <v>2023</v>
      </c>
      <c r="H48" s="287">
        <v>2024</v>
      </c>
      <c r="I48" s="70"/>
      <c r="J48" s="70"/>
      <c r="K48" s="70"/>
      <c r="L48" s="70"/>
      <c r="M48" s="70"/>
      <c r="N48" s="70"/>
    </row>
    <row r="49" spans="1:14" ht="34" x14ac:dyDescent="0.2">
      <c r="A49" s="2" t="s">
        <v>710</v>
      </c>
      <c r="B49" s="373" t="str" cm="1">
        <f t="array" ref="B49">_xlfn.IFS([1]Content_!$D$7=1,VLOOKUP('[1]Diversity&amp;Inclusion'!$A49,[1]Translation!$A:$S,'[1]Diversity&amp;Inclusion'!B$1,FALSE),[1]Content_!$D$7=2,VLOOKUP('[1]Diversity&amp;Inclusion'!$A49,[1]Translation!$A:$S,'[1]Diversity&amp;Inclusion'!B$1+6,FALSE),[1]Content_!$D$7=3,VLOOKUP('[1]Diversity&amp;Inclusion'!$A49,[1]Translation!$A:$S,'[1]Diversity&amp;Inclusion'!B$1+12,FALSE))</f>
        <v>Списочная численность работников с занятостью на полный рабочий день на конец года</v>
      </c>
      <c r="C49" s="291" t="str" cm="1">
        <f t="array" ref="C49">_xlfn.IFS([1]Content_!$D$7=1,VLOOKUP('[1]Diversity&amp;Inclusion'!$A49,[1]Translation!$A:$S,'[1]Diversity&amp;Inclusion'!C$1,FALSE),[1]Content_!$D$7=2,VLOOKUP('[1]Diversity&amp;Inclusion'!$A49,[1]Translation!$A:$S,'[1]Diversity&amp;Inclusion'!C$1+6,FALSE),[1]Content_!$D$7=3,VLOOKUP('[1]Diversity&amp;Inclusion'!$A49,[1]Translation!$A:$S,'[1]Diversity&amp;Inclusion'!C$1+12,FALSE))</f>
        <v>чел.</v>
      </c>
      <c r="D49" s="292">
        <v>217297</v>
      </c>
      <c r="E49" s="292">
        <v>202989</v>
      </c>
      <c r="F49" s="292">
        <v>209611</v>
      </c>
      <c r="G49" s="405">
        <v>260685</v>
      </c>
      <c r="H49" s="526">
        <v>257966</v>
      </c>
      <c r="I49" s="70"/>
      <c r="J49" s="70"/>
      <c r="K49" s="70"/>
      <c r="L49" s="70"/>
      <c r="M49" s="70"/>
      <c r="N49" s="70"/>
    </row>
    <row r="50" spans="1:14" s="35" customFormat="1" ht="15" x14ac:dyDescent="0.2">
      <c r="A50" s="2" t="s">
        <v>711</v>
      </c>
      <c r="B50" s="379" t="str" cm="1">
        <f t="array" ref="B50">_xlfn.IFS([1]Content_!$D$7=1,VLOOKUP('[1]Diversity&amp;Inclusion'!$A50,[1]Translation!$A:$S,'[1]Diversity&amp;Inclusion'!B$1,FALSE),[1]Content_!$D$7=2,VLOOKUP('[1]Diversity&amp;Inclusion'!$A50,[1]Translation!$A:$S,'[1]Diversity&amp;Inclusion'!B$1+6,FALSE),[1]Content_!$D$7=3,VLOOKUP('[1]Diversity&amp;Inclusion'!$A50,[1]Translation!$A:$S,'[1]Diversity&amp;Inclusion'!B$1+12,FALSE))</f>
        <v>Мужчины</v>
      </c>
      <c r="C50" s="313" t="str" cm="1">
        <f t="array" ref="C50">_xlfn.IFS([1]Content_!$D$7=1,VLOOKUP('[1]Diversity&amp;Inclusion'!$A50,[1]Translation!$A:$S,'[1]Diversity&amp;Inclusion'!C$1,FALSE),[1]Content_!$D$7=2,VLOOKUP('[1]Diversity&amp;Inclusion'!$A50,[1]Translation!$A:$S,'[1]Diversity&amp;Inclusion'!C$1+6,FALSE),[1]Content_!$D$7=3,VLOOKUP('[1]Diversity&amp;Inclusion'!$A50,[1]Translation!$A:$S,'[1]Diversity&amp;Inclusion'!C$1+12,FALSE))</f>
        <v>чел.</v>
      </c>
      <c r="D50" s="297">
        <v>156335</v>
      </c>
      <c r="E50" s="297">
        <v>147804</v>
      </c>
      <c r="F50" s="297">
        <v>151546</v>
      </c>
      <c r="G50" s="402">
        <v>194204</v>
      </c>
      <c r="H50" s="523">
        <v>195352</v>
      </c>
      <c r="I50" s="71"/>
      <c r="J50" s="71"/>
      <c r="K50" s="71"/>
      <c r="L50" s="71"/>
      <c r="M50" s="71"/>
      <c r="N50" s="71"/>
    </row>
    <row r="51" spans="1:14" s="35" customFormat="1" ht="15" x14ac:dyDescent="0.2">
      <c r="A51" s="2" t="s">
        <v>712</v>
      </c>
      <c r="B51" s="379" t="str" cm="1">
        <f t="array" ref="B51">_xlfn.IFS([1]Content_!$D$7=1,VLOOKUP('[1]Diversity&amp;Inclusion'!$A51,[1]Translation!$A:$S,'[1]Diversity&amp;Inclusion'!B$1,FALSE),[1]Content_!$D$7=2,VLOOKUP('[1]Diversity&amp;Inclusion'!$A51,[1]Translation!$A:$S,'[1]Diversity&amp;Inclusion'!B$1+6,FALSE),[1]Content_!$D$7=3,VLOOKUP('[1]Diversity&amp;Inclusion'!$A51,[1]Translation!$A:$S,'[1]Diversity&amp;Inclusion'!B$1+12,FALSE))</f>
        <v>Доля мужчин</v>
      </c>
      <c r="C51" s="313" t="str" cm="1">
        <f t="array" ref="C51">_xlfn.IFS([1]Content_!$D$7=1,VLOOKUP('[1]Diversity&amp;Inclusion'!$A51,[1]Translation!$A:$S,'[1]Diversity&amp;Inclusion'!C$1,FALSE),[1]Content_!$D$7=2,VLOOKUP('[1]Diversity&amp;Inclusion'!$A51,[1]Translation!$A:$S,'[1]Diversity&amp;Inclusion'!C$1+6,FALSE),[1]Content_!$D$7=3,VLOOKUP('[1]Diversity&amp;Inclusion'!$A51,[1]Translation!$A:$S,'[1]Diversity&amp;Inclusion'!C$1+12,FALSE))</f>
        <v>%</v>
      </c>
      <c r="D51" s="297">
        <v>71.945309875423959</v>
      </c>
      <c r="E51" s="297">
        <v>72.813797791998581</v>
      </c>
      <c r="F51" s="297">
        <v>72.298686614729192</v>
      </c>
      <c r="G51" s="402">
        <v>74.497573700059462</v>
      </c>
      <c r="H51" s="585">
        <f>H50/H49*100</f>
        <v>75.727809091120534</v>
      </c>
      <c r="I51" s="71"/>
      <c r="J51" s="71"/>
      <c r="K51" s="71"/>
      <c r="L51" s="71"/>
      <c r="M51" s="71"/>
      <c r="N51" s="71"/>
    </row>
    <row r="52" spans="1:14" ht="15" x14ac:dyDescent="0.2">
      <c r="A52" s="2" t="s">
        <v>713</v>
      </c>
      <c r="B52" s="379" t="str" cm="1">
        <f t="array" ref="B52">_xlfn.IFS([1]Content_!$D$7=1,VLOOKUP('[1]Diversity&amp;Inclusion'!$A52,[1]Translation!$A:$S,'[1]Diversity&amp;Inclusion'!B$1,FALSE),[1]Content_!$D$7=2,VLOOKUP('[1]Diversity&amp;Inclusion'!$A52,[1]Translation!$A:$S,'[1]Diversity&amp;Inclusion'!B$1+6,FALSE),[1]Content_!$D$7=3,VLOOKUP('[1]Diversity&amp;Inclusion'!$A52,[1]Translation!$A:$S,'[1]Diversity&amp;Inclusion'!B$1+12,FALSE))</f>
        <v>Женщины</v>
      </c>
      <c r="C52" s="313" t="str" cm="1">
        <f t="array" ref="C52">_xlfn.IFS([1]Content_!$D$7=1,VLOOKUP('[1]Diversity&amp;Inclusion'!$A52,[1]Translation!$A:$S,'[1]Diversity&amp;Inclusion'!C$1,FALSE),[1]Content_!$D$7=2,VLOOKUP('[1]Diversity&amp;Inclusion'!$A52,[1]Translation!$A:$S,'[1]Diversity&amp;Inclusion'!C$1+6,FALSE),[1]Content_!$D$7=3,VLOOKUP('[1]Diversity&amp;Inclusion'!$A52,[1]Translation!$A:$S,'[1]Diversity&amp;Inclusion'!C$1+12,FALSE))</f>
        <v>чел.</v>
      </c>
      <c r="D52" s="297">
        <v>60962</v>
      </c>
      <c r="E52" s="297">
        <v>55185</v>
      </c>
      <c r="F52" s="297">
        <v>58065</v>
      </c>
      <c r="G52" s="402">
        <v>66481</v>
      </c>
      <c r="H52" s="523">
        <v>62614</v>
      </c>
      <c r="I52" s="68"/>
      <c r="J52" s="68"/>
      <c r="K52" s="68"/>
      <c r="L52" s="68"/>
      <c r="M52" s="68"/>
      <c r="N52" s="68"/>
    </row>
    <row r="53" spans="1:14" ht="15" x14ac:dyDescent="0.2">
      <c r="A53" s="2" t="s">
        <v>714</v>
      </c>
      <c r="B53" s="381" t="str" cm="1">
        <f t="array" ref="B53">_xlfn.IFS([1]Content_!$D$7=1,VLOOKUP('[1]Diversity&amp;Inclusion'!$A53,[1]Translation!$A:$S,'[1]Diversity&amp;Inclusion'!B$1,FALSE),[1]Content_!$D$7=2,VLOOKUP('[1]Diversity&amp;Inclusion'!$A53,[1]Translation!$A:$S,'[1]Diversity&amp;Inclusion'!B$1+6,FALSE),[1]Content_!$D$7=3,VLOOKUP('[1]Diversity&amp;Inclusion'!$A53,[1]Translation!$A:$S,'[1]Diversity&amp;Inclusion'!B$1+12,FALSE))</f>
        <v>Доля женщин</v>
      </c>
      <c r="C53" s="100" t="str" cm="1">
        <f t="array" ref="C53">_xlfn.IFS([1]Content_!$D$7=1,VLOOKUP('[1]Diversity&amp;Inclusion'!$A53,[1]Translation!$A:$S,'[1]Diversity&amp;Inclusion'!C$1,FALSE),[1]Content_!$D$7=2,VLOOKUP('[1]Diversity&amp;Inclusion'!$A53,[1]Translation!$A:$S,'[1]Diversity&amp;Inclusion'!C$1+6,FALSE),[1]Content_!$D$7=3,VLOOKUP('[1]Diversity&amp;Inclusion'!$A53,[1]Translation!$A:$S,'[1]Diversity&amp;Inclusion'!C$1+12,FALSE))</f>
        <v>%</v>
      </c>
      <c r="D53" s="300">
        <v>28.054690124576041</v>
      </c>
      <c r="E53" s="300">
        <v>27.186202208001419</v>
      </c>
      <c r="F53" s="300">
        <v>27.701313385270808</v>
      </c>
      <c r="G53" s="404">
        <v>25.502426299940538</v>
      </c>
      <c r="H53" s="584">
        <f>H52/H49*100</f>
        <v>24.272190908879466</v>
      </c>
      <c r="I53" s="68"/>
      <c r="J53" s="68"/>
      <c r="K53" s="68"/>
      <c r="L53" s="68"/>
      <c r="M53" s="68"/>
      <c r="N53" s="68"/>
    </row>
    <row r="54" spans="1:14" ht="34" x14ac:dyDescent="0.2">
      <c r="A54" s="2" t="s">
        <v>715</v>
      </c>
      <c r="B54" s="392" t="str" cm="1">
        <f t="array" ref="B54">_xlfn.IFS([1]Content_!$D$7=1,VLOOKUP('[1]Diversity&amp;Inclusion'!$A54,[1]Translation!$A:$S,'[1]Diversity&amp;Inclusion'!B$1,FALSE),[1]Content_!$D$7=2,VLOOKUP('[1]Diversity&amp;Inclusion'!$A54,[1]Translation!$A:$S,'[1]Diversity&amp;Inclusion'!B$1+6,FALSE),[1]Content_!$D$7=3,VLOOKUP('[1]Diversity&amp;Inclusion'!$A54,[1]Translation!$A:$S,'[1]Diversity&amp;Inclusion'!B$1+12,FALSE))</f>
        <v>Списочная численность работников с занятостью на неполный рабочий день на конец года</v>
      </c>
      <c r="C54" s="291" t="str" cm="1">
        <f t="array" ref="C54">_xlfn.IFS([1]Content_!$D$7=1,VLOOKUP('[1]Diversity&amp;Inclusion'!$A54,[1]Translation!$A:$S,'[1]Diversity&amp;Inclusion'!C$1,FALSE),[1]Content_!$D$7=2,VLOOKUP('[1]Diversity&amp;Inclusion'!$A54,[1]Translation!$A:$S,'[1]Diversity&amp;Inclusion'!C$1+6,FALSE),[1]Content_!$D$7=3,VLOOKUP('[1]Diversity&amp;Inclusion'!$A54,[1]Translation!$A:$S,'[1]Diversity&amp;Inclusion'!C$1+12,FALSE))</f>
        <v>чел.</v>
      </c>
      <c r="D54" s="317">
        <v>7809</v>
      </c>
      <c r="E54" s="317">
        <v>11510</v>
      </c>
      <c r="F54" s="317">
        <v>6465</v>
      </c>
      <c r="G54" s="540">
        <v>7129</v>
      </c>
      <c r="H54" s="527">
        <v>5976</v>
      </c>
      <c r="I54" s="25"/>
      <c r="J54" s="25"/>
      <c r="K54" s="25"/>
    </row>
    <row r="55" spans="1:14" ht="15" x14ac:dyDescent="0.2">
      <c r="A55" s="2" t="s">
        <v>716</v>
      </c>
      <c r="B55" s="379" t="str" cm="1">
        <f t="array" ref="B55">_xlfn.IFS([1]Content_!$D$7=1,VLOOKUP('[1]Diversity&amp;Inclusion'!$A55,[1]Translation!$A:$S,'[1]Diversity&amp;Inclusion'!B$1,FALSE),[1]Content_!$D$7=2,VLOOKUP('[1]Diversity&amp;Inclusion'!$A55,[1]Translation!$A:$S,'[1]Diversity&amp;Inclusion'!B$1+6,FALSE),[1]Content_!$D$7=3,VLOOKUP('[1]Diversity&amp;Inclusion'!$A55,[1]Translation!$A:$S,'[1]Diversity&amp;Inclusion'!B$1+12,FALSE))</f>
        <v>Мужчины</v>
      </c>
      <c r="C55" s="313" t="str" cm="1">
        <f t="array" ref="C55">_xlfn.IFS([1]Content_!$D$7=1,VLOOKUP('[1]Diversity&amp;Inclusion'!$A55,[1]Translation!$A:$S,'[1]Diversity&amp;Inclusion'!C$1,FALSE),[1]Content_!$D$7=2,VLOOKUP('[1]Diversity&amp;Inclusion'!$A55,[1]Translation!$A:$S,'[1]Diversity&amp;Inclusion'!C$1+6,FALSE),[1]Content_!$D$7=3,VLOOKUP('[1]Diversity&amp;Inclusion'!$A55,[1]Translation!$A:$S,'[1]Diversity&amp;Inclusion'!C$1+12,FALSE))</f>
        <v>чел.</v>
      </c>
      <c r="D55" s="297">
        <v>1506</v>
      </c>
      <c r="E55" s="297">
        <v>3247</v>
      </c>
      <c r="F55" s="297">
        <v>1286</v>
      </c>
      <c r="G55" s="402">
        <v>1832</v>
      </c>
      <c r="H55" s="523">
        <v>1016</v>
      </c>
      <c r="I55" s="25"/>
      <c r="J55" s="25"/>
      <c r="K55" s="25"/>
    </row>
    <row r="56" spans="1:14" ht="15" x14ac:dyDescent="0.2">
      <c r="A56" s="2" t="s">
        <v>717</v>
      </c>
      <c r="B56" s="379" t="str" cm="1">
        <f t="array" ref="B56">_xlfn.IFS([1]Content_!$D$7=1,VLOOKUP('[1]Diversity&amp;Inclusion'!$A56,[1]Translation!$A:$S,'[1]Diversity&amp;Inclusion'!B$1,FALSE),[1]Content_!$D$7=2,VLOOKUP('[1]Diversity&amp;Inclusion'!$A56,[1]Translation!$A:$S,'[1]Diversity&amp;Inclusion'!B$1+6,FALSE),[1]Content_!$D$7=3,VLOOKUP('[1]Diversity&amp;Inclusion'!$A56,[1]Translation!$A:$S,'[1]Diversity&amp;Inclusion'!B$1+12,FALSE))</f>
        <v>Доля мужчин</v>
      </c>
      <c r="C56" s="313" t="str" cm="1">
        <f t="array" ref="C56">_xlfn.IFS([1]Content_!$D$7=1,VLOOKUP('[1]Diversity&amp;Inclusion'!$A56,[1]Translation!$A:$S,'[1]Diversity&amp;Inclusion'!C$1,FALSE),[1]Content_!$D$7=2,VLOOKUP('[1]Diversity&amp;Inclusion'!$A56,[1]Translation!$A:$S,'[1]Diversity&amp;Inclusion'!C$1+6,FALSE),[1]Content_!$D$7=3,VLOOKUP('[1]Diversity&amp;Inclusion'!$A56,[1]Translation!$A:$S,'[1]Diversity&amp;Inclusion'!C$1+12,FALSE))</f>
        <v>%</v>
      </c>
      <c r="D56" s="297">
        <v>19.285439877064924</v>
      </c>
      <c r="E56" s="297">
        <v>28.210251954821896</v>
      </c>
      <c r="F56" s="297">
        <v>19.891724671307038</v>
      </c>
      <c r="G56" s="402">
        <v>25.697853836442697</v>
      </c>
      <c r="H56" s="585">
        <f>H55/H54*100</f>
        <v>17.001338688085678</v>
      </c>
      <c r="I56" s="25"/>
      <c r="J56" s="25"/>
      <c r="K56" s="25"/>
    </row>
    <row r="57" spans="1:14" ht="15" x14ac:dyDescent="0.2">
      <c r="A57" s="2" t="s">
        <v>718</v>
      </c>
      <c r="B57" s="379" t="str" cm="1">
        <f t="array" ref="B57">_xlfn.IFS([1]Content_!$D$7=1,VLOOKUP('[1]Diversity&amp;Inclusion'!$A57,[1]Translation!$A:$S,'[1]Diversity&amp;Inclusion'!B$1,FALSE),[1]Content_!$D$7=2,VLOOKUP('[1]Diversity&amp;Inclusion'!$A57,[1]Translation!$A:$S,'[1]Diversity&amp;Inclusion'!B$1+6,FALSE),[1]Content_!$D$7=3,VLOOKUP('[1]Diversity&amp;Inclusion'!$A57,[1]Translation!$A:$S,'[1]Diversity&amp;Inclusion'!B$1+12,FALSE))</f>
        <v>Женщины</v>
      </c>
      <c r="C57" s="313" t="str" cm="1">
        <f t="array" ref="C57">_xlfn.IFS([1]Content_!$D$7=1,VLOOKUP('[1]Diversity&amp;Inclusion'!$A57,[1]Translation!$A:$S,'[1]Diversity&amp;Inclusion'!C$1,FALSE),[1]Content_!$D$7=2,VLOOKUP('[1]Diversity&amp;Inclusion'!$A57,[1]Translation!$A:$S,'[1]Diversity&amp;Inclusion'!C$1+6,FALSE),[1]Content_!$D$7=3,VLOOKUP('[1]Diversity&amp;Inclusion'!$A57,[1]Translation!$A:$S,'[1]Diversity&amp;Inclusion'!C$1+12,FALSE))</f>
        <v>чел.</v>
      </c>
      <c r="D57" s="297">
        <v>6303</v>
      </c>
      <c r="E57" s="297">
        <v>8263</v>
      </c>
      <c r="F57" s="297">
        <v>5179</v>
      </c>
      <c r="G57" s="402">
        <v>5297</v>
      </c>
      <c r="H57" s="523">
        <v>4960</v>
      </c>
      <c r="I57" s="25"/>
      <c r="J57" s="25"/>
      <c r="K57" s="25"/>
    </row>
    <row r="58" spans="1:14" ht="15" x14ac:dyDescent="0.2">
      <c r="A58" s="2" t="s">
        <v>719</v>
      </c>
      <c r="B58" s="381" t="str" cm="1">
        <f t="array" ref="B58">_xlfn.IFS([1]Content_!$D$7=1,VLOOKUP('[1]Diversity&amp;Inclusion'!$A58,[1]Translation!$A:$S,'[1]Diversity&amp;Inclusion'!B$1,FALSE),[1]Content_!$D$7=2,VLOOKUP('[1]Diversity&amp;Inclusion'!$A58,[1]Translation!$A:$S,'[1]Diversity&amp;Inclusion'!B$1+6,FALSE),[1]Content_!$D$7=3,VLOOKUP('[1]Diversity&amp;Inclusion'!$A58,[1]Translation!$A:$S,'[1]Diversity&amp;Inclusion'!B$1+12,FALSE))</f>
        <v>Доля женщин</v>
      </c>
      <c r="C58" s="100" t="str" cm="1">
        <f t="array" ref="C58">_xlfn.IFS([1]Content_!$D$7=1,VLOOKUP('[1]Diversity&amp;Inclusion'!$A58,[1]Translation!$A:$S,'[1]Diversity&amp;Inclusion'!C$1,FALSE),[1]Content_!$D$7=2,VLOOKUP('[1]Diversity&amp;Inclusion'!$A58,[1]Translation!$A:$S,'[1]Diversity&amp;Inclusion'!C$1+6,FALSE),[1]Content_!$D$7=3,VLOOKUP('[1]Diversity&amp;Inclusion'!$A58,[1]Translation!$A:$S,'[1]Diversity&amp;Inclusion'!C$1+12,FALSE))</f>
        <v>%</v>
      </c>
      <c r="D58" s="300">
        <v>80.714560122935069</v>
      </c>
      <c r="E58" s="300">
        <v>71.789748045178101</v>
      </c>
      <c r="F58" s="300">
        <v>80.108275328692955</v>
      </c>
      <c r="G58" s="404">
        <v>74.302146163557296</v>
      </c>
      <c r="H58" s="584">
        <f>H57/H54*100</f>
        <v>82.998661311914319</v>
      </c>
      <c r="I58" s="25"/>
      <c r="J58" s="25"/>
      <c r="K58" s="25"/>
    </row>
    <row r="59" spans="1:14" ht="16" x14ac:dyDescent="0.2">
      <c r="A59" s="2" t="s">
        <v>720</v>
      </c>
      <c r="B59" s="393"/>
      <c r="C59" s="284"/>
      <c r="D59" s="170"/>
      <c r="E59" s="170"/>
      <c r="F59" s="170"/>
      <c r="G59" s="170"/>
      <c r="H59" s="580"/>
      <c r="I59" s="25"/>
      <c r="J59" s="25"/>
      <c r="K59" s="25"/>
    </row>
    <row r="60" spans="1:14" ht="17" x14ac:dyDescent="0.2">
      <c r="A60" s="2" t="s">
        <v>721</v>
      </c>
      <c r="B60" s="391" t="str" cm="1">
        <f t="array" ref="B60">_xlfn.IFS([1]Content_!$D$7=1,VLOOKUP('[1]Diversity&amp;Inclusion'!$A60,[1]Translation!$A:$S,'[1]Diversity&amp;Inclusion'!B$1,FALSE),[1]Content_!$D$7=2,VLOOKUP('[1]Diversity&amp;Inclusion'!$A60,[1]Translation!$A:$S,'[1]Diversity&amp;Inclusion'!B$1+6,FALSE),[1]Content_!$D$7=3,VLOOKUP('[1]Diversity&amp;Inclusion'!$A60,[1]Translation!$A:$S,'[1]Diversity&amp;Inclusion'!B$1+12,FALSE))</f>
        <v>GRI 401-1</v>
      </c>
      <c r="C60" s="288" t="str" cm="1">
        <f t="array" ref="C60">_xlfn.IFS([1]Content_!$D$7=1,VLOOKUP('[1]Diversity&amp;Inclusion'!$A60,[1]Translation!$A:$S,'[1]Diversity&amp;Inclusion'!C$1,FALSE),[1]Content_!$D$7=2,VLOOKUP('[1]Diversity&amp;Inclusion'!$A60,[1]Translation!$A:$S,'[1]Diversity&amp;Inclusion'!C$1+6,FALSE),[1]Content_!$D$7=3,VLOOKUP('[1]Diversity&amp;Inclusion'!$A60,[1]Translation!$A:$S,'[1]Diversity&amp;Inclusion'!C$1+12,FALSE))</f>
        <v>Единица измерения</v>
      </c>
      <c r="D60" s="287">
        <v>2020</v>
      </c>
      <c r="E60" s="287">
        <v>2021</v>
      </c>
      <c r="F60" s="287">
        <v>2022</v>
      </c>
      <c r="G60" s="400">
        <v>2023</v>
      </c>
      <c r="H60" s="287">
        <v>2024</v>
      </c>
      <c r="I60" s="25"/>
      <c r="J60" s="25"/>
      <c r="K60" s="25"/>
    </row>
    <row r="61" spans="1:14" ht="17" x14ac:dyDescent="0.2">
      <c r="A61" s="2" t="s">
        <v>722</v>
      </c>
      <c r="B61" s="178" t="str" cm="1">
        <f t="array" ref="B61">_xlfn.IFS([1]Content_!$D$7=1,VLOOKUP('[1]Diversity&amp;Inclusion'!$A61,[1]Translation!$A:$S,'[1]Diversity&amp;Inclusion'!B$1,FALSE),[1]Content_!$D$7=2,VLOOKUP('[1]Diversity&amp;Inclusion'!$A61,[1]Translation!$A:$S,'[1]Diversity&amp;Inclusion'!B$1+6,FALSE),[1]Content_!$D$7=3,VLOOKUP('[1]Diversity&amp;Inclusion'!$A61,[1]Translation!$A:$S,'[1]Diversity&amp;Inclusion'!B$1+12,FALSE))</f>
        <v>Новые работники, принятые в отчетном году</v>
      </c>
      <c r="C61" s="291" t="str" cm="1">
        <f t="array" ref="C61">_xlfn.IFS([1]Content_!$D$7=1,VLOOKUP('[1]Diversity&amp;Inclusion'!$A61,[1]Translation!$A:$S,'[1]Diversity&amp;Inclusion'!C$1,FALSE),[1]Content_!$D$7=2,VLOOKUP('[1]Diversity&amp;Inclusion'!$A61,[1]Translation!$A:$S,'[1]Diversity&amp;Inclusion'!C$1+6,FALSE),[1]Content_!$D$7=3,VLOOKUP('[1]Diversity&amp;Inclusion'!$A61,[1]Translation!$A:$S,'[1]Diversity&amp;Inclusion'!C$1+12,FALSE))</f>
        <v>чел.</v>
      </c>
      <c r="D61" s="292">
        <v>26992</v>
      </c>
      <c r="E61" s="292">
        <v>31140</v>
      </c>
      <c r="F61" s="292">
        <v>38488</v>
      </c>
      <c r="G61" s="575">
        <v>41075</v>
      </c>
      <c r="H61" s="576">
        <v>47413</v>
      </c>
      <c r="I61" s="25"/>
      <c r="J61" s="25"/>
      <c r="K61" s="25"/>
    </row>
    <row r="62" spans="1:14" ht="17" x14ac:dyDescent="0.2">
      <c r="A62" s="2" t="s">
        <v>723</v>
      </c>
      <c r="B62" s="394" t="str" cm="1">
        <f t="array" ref="B62">_xlfn.IFS([1]Content_!$D$7=1,VLOOKUP('[1]Diversity&amp;Inclusion'!$A62,[1]Translation!$A:$S,'[1]Diversity&amp;Inclusion'!B$1,FALSE),[1]Content_!$D$7=2,VLOOKUP('[1]Diversity&amp;Inclusion'!$A62,[1]Translation!$A:$S,'[1]Diversity&amp;Inclusion'!B$1+6,FALSE),[1]Content_!$D$7=3,VLOOKUP('[1]Diversity&amp;Inclusion'!$A62,[1]Translation!$A:$S,'[1]Diversity&amp;Inclusion'!B$1+12,FALSE))</f>
        <v>по полу</v>
      </c>
      <c r="C62" s="395"/>
      <c r="D62" s="395"/>
      <c r="E62" s="395"/>
      <c r="F62" s="395"/>
      <c r="G62" s="541"/>
      <c r="H62" s="587"/>
      <c r="I62" s="25"/>
      <c r="J62" s="25"/>
      <c r="K62" s="25"/>
    </row>
    <row r="63" spans="1:14" ht="15" x14ac:dyDescent="0.2">
      <c r="A63" s="2" t="s">
        <v>724</v>
      </c>
      <c r="B63" s="379" t="str" cm="1">
        <f t="array" ref="B63">_xlfn.IFS([1]Content_!$D$7=1,VLOOKUP('[1]Diversity&amp;Inclusion'!$A63,[1]Translation!$A:$S,'[1]Diversity&amp;Inclusion'!B$1,FALSE),[1]Content_!$D$7=2,VLOOKUP('[1]Diversity&amp;Inclusion'!$A63,[1]Translation!$A:$S,'[1]Diversity&amp;Inclusion'!B$1+6,FALSE),[1]Content_!$D$7=3,VLOOKUP('[1]Diversity&amp;Inclusion'!$A63,[1]Translation!$A:$S,'[1]Diversity&amp;Inclusion'!B$1+12,FALSE))</f>
        <v>Мужчины</v>
      </c>
      <c r="C63" s="97" t="str" cm="1">
        <f t="array" ref="C63">_xlfn.IFS([1]Content_!$D$7=1,VLOOKUP('[1]Diversity&amp;Inclusion'!$A63,[1]Translation!$A:$S,'[1]Diversity&amp;Inclusion'!C$1,FALSE),[1]Content_!$D$7=2,VLOOKUP('[1]Diversity&amp;Inclusion'!$A63,[1]Translation!$A:$S,'[1]Diversity&amp;Inclusion'!C$1+6,FALSE),[1]Content_!$D$7=3,VLOOKUP('[1]Diversity&amp;Inclusion'!$A63,[1]Translation!$A:$S,'[1]Diversity&amp;Inclusion'!C$1+12,FALSE))</f>
        <v>чел.</v>
      </c>
      <c r="D63" s="396">
        <v>20140</v>
      </c>
      <c r="E63" s="396">
        <v>22908</v>
      </c>
      <c r="F63" s="396">
        <v>28781</v>
      </c>
      <c r="G63" s="406">
        <v>31367</v>
      </c>
      <c r="H63" s="588">
        <v>36304</v>
      </c>
      <c r="I63" s="25"/>
      <c r="J63" s="25"/>
      <c r="K63" s="25"/>
    </row>
    <row r="64" spans="1:14" ht="15" x14ac:dyDescent="0.2">
      <c r="A64" s="2" t="s">
        <v>725</v>
      </c>
      <c r="B64" s="379" t="str" cm="1">
        <f t="array" ref="B64">_xlfn.IFS([1]Content_!$D$7=1,VLOOKUP('[1]Diversity&amp;Inclusion'!$A64,[1]Translation!$A:$S,'[1]Diversity&amp;Inclusion'!B$1,FALSE),[1]Content_!$D$7=2,VLOOKUP('[1]Diversity&amp;Inclusion'!$A64,[1]Translation!$A:$S,'[1]Diversity&amp;Inclusion'!B$1+6,FALSE),[1]Content_!$D$7=3,VLOOKUP('[1]Diversity&amp;Inclusion'!$A64,[1]Translation!$A:$S,'[1]Diversity&amp;Inclusion'!B$1+12,FALSE))</f>
        <v>Доля мужчин</v>
      </c>
      <c r="C64" s="313" t="str" cm="1">
        <f t="array" ref="C64">_xlfn.IFS([1]Content_!$D$7=1,VLOOKUP('[1]Diversity&amp;Inclusion'!$A64,[1]Translation!$A:$S,'[1]Diversity&amp;Inclusion'!C$1,FALSE),[1]Content_!$D$7=2,VLOOKUP('[1]Diversity&amp;Inclusion'!$A64,[1]Translation!$A:$S,'[1]Diversity&amp;Inclusion'!C$1+6,FALSE),[1]Content_!$D$7=3,VLOOKUP('[1]Diversity&amp;Inclusion'!$A64,[1]Translation!$A:$S,'[1]Diversity&amp;Inclusion'!C$1+12,FALSE))</f>
        <v>%</v>
      </c>
      <c r="D64" s="297">
        <v>74.614700652045059</v>
      </c>
      <c r="E64" s="297">
        <v>73.564547206165699</v>
      </c>
      <c r="F64" s="297">
        <v>74.779151943462892</v>
      </c>
      <c r="G64" s="406">
        <v>76.365185636031654</v>
      </c>
      <c r="H64" s="589">
        <f>H63/H61*100</f>
        <v>76.569717166178052</v>
      </c>
      <c r="I64" s="25"/>
      <c r="J64" s="25"/>
      <c r="K64" s="25"/>
    </row>
    <row r="65" spans="1:11" ht="15" x14ac:dyDescent="0.2">
      <c r="A65" s="2" t="s">
        <v>726</v>
      </c>
      <c r="B65" s="379" t="str" cm="1">
        <f t="array" ref="B65">_xlfn.IFS([1]Content_!$D$7=1,VLOOKUP('[1]Diversity&amp;Inclusion'!$A65,[1]Translation!$A:$S,'[1]Diversity&amp;Inclusion'!B$1,FALSE),[1]Content_!$D$7=2,VLOOKUP('[1]Diversity&amp;Inclusion'!$A65,[1]Translation!$A:$S,'[1]Diversity&amp;Inclusion'!B$1+6,FALSE),[1]Content_!$D$7=3,VLOOKUP('[1]Diversity&amp;Inclusion'!$A65,[1]Translation!$A:$S,'[1]Diversity&amp;Inclusion'!B$1+12,FALSE))</f>
        <v>Женщины</v>
      </c>
      <c r="C65" s="313" t="str" cm="1">
        <f t="array" ref="C65">_xlfn.IFS([1]Content_!$D$7=1,VLOOKUP('[1]Diversity&amp;Inclusion'!$A65,[1]Translation!$A:$S,'[1]Diversity&amp;Inclusion'!C$1,FALSE),[1]Content_!$D$7=2,VLOOKUP('[1]Diversity&amp;Inclusion'!$A65,[1]Translation!$A:$S,'[1]Diversity&amp;Inclusion'!C$1+6,FALSE),[1]Content_!$D$7=3,VLOOKUP('[1]Diversity&amp;Inclusion'!$A65,[1]Translation!$A:$S,'[1]Diversity&amp;Inclusion'!C$1+12,FALSE))</f>
        <v>чел.</v>
      </c>
      <c r="D65" s="297">
        <v>6852</v>
      </c>
      <c r="E65" s="297">
        <v>8232</v>
      </c>
      <c r="F65" s="297">
        <v>9707</v>
      </c>
      <c r="G65" s="406">
        <v>9708</v>
      </c>
      <c r="H65" s="588">
        <v>11109</v>
      </c>
      <c r="I65" s="25"/>
      <c r="J65" s="25"/>
      <c r="K65" s="25"/>
    </row>
    <row r="66" spans="1:11" ht="15" x14ac:dyDescent="0.2">
      <c r="A66" s="2" t="s">
        <v>727</v>
      </c>
      <c r="B66" s="381" t="str" cm="1">
        <f t="array" ref="B66">_xlfn.IFS([1]Content_!$D$7=1,VLOOKUP('[1]Diversity&amp;Inclusion'!$A66,[1]Translation!$A:$S,'[1]Diversity&amp;Inclusion'!B$1,FALSE),[1]Content_!$D$7=2,VLOOKUP('[1]Diversity&amp;Inclusion'!$A66,[1]Translation!$A:$S,'[1]Diversity&amp;Inclusion'!B$1+6,FALSE),[1]Content_!$D$7=3,VLOOKUP('[1]Diversity&amp;Inclusion'!$A66,[1]Translation!$A:$S,'[1]Diversity&amp;Inclusion'!B$1+12,FALSE))</f>
        <v>Доля женщин</v>
      </c>
      <c r="C66" s="100" t="str" cm="1">
        <f t="array" ref="C66">_xlfn.IFS([1]Content_!$D$7=1,VLOOKUP('[1]Diversity&amp;Inclusion'!$A66,[1]Translation!$A:$S,'[1]Diversity&amp;Inclusion'!C$1,FALSE),[1]Content_!$D$7=2,VLOOKUP('[1]Diversity&amp;Inclusion'!$A66,[1]Translation!$A:$S,'[1]Diversity&amp;Inclusion'!C$1+6,FALSE),[1]Content_!$D$7=3,VLOOKUP('[1]Diversity&amp;Inclusion'!$A66,[1]Translation!$A:$S,'[1]Diversity&amp;Inclusion'!C$1+12,FALSE))</f>
        <v>%</v>
      </c>
      <c r="D66" s="300">
        <v>25.385299347954948</v>
      </c>
      <c r="E66" s="300">
        <v>26.435452793834298</v>
      </c>
      <c r="F66" s="300">
        <v>25.220848056537104</v>
      </c>
      <c r="G66" s="542">
        <v>23.634814363968353</v>
      </c>
      <c r="H66" s="590">
        <f>H65/H61*100</f>
        <v>23.430282833821948</v>
      </c>
      <c r="I66" s="25"/>
      <c r="J66" s="25"/>
      <c r="K66" s="25"/>
    </row>
    <row r="67" spans="1:11" ht="17" x14ac:dyDescent="0.2">
      <c r="A67" s="2" t="s">
        <v>728</v>
      </c>
      <c r="B67" s="185" t="str" cm="1">
        <f t="array" ref="B67">_xlfn.IFS([1]Content_!$D$7=1,VLOOKUP('[1]Diversity&amp;Inclusion'!$A67,[1]Translation!$A:$S,'[1]Diversity&amp;Inclusion'!B$1,FALSE),[1]Content_!$D$7=2,VLOOKUP('[1]Diversity&amp;Inclusion'!$A67,[1]Translation!$A:$S,'[1]Diversity&amp;Inclusion'!B$1+6,FALSE),[1]Content_!$D$7=3,VLOOKUP('[1]Diversity&amp;Inclusion'!$A67,[1]Translation!$A:$S,'[1]Diversity&amp;Inclusion'!B$1+12,FALSE))</f>
        <v>по возрасту</v>
      </c>
      <c r="C67" s="185"/>
      <c r="D67" s="185"/>
      <c r="E67" s="185"/>
      <c r="F67" s="185"/>
      <c r="G67" s="543"/>
      <c r="H67" s="591"/>
      <c r="I67" s="25"/>
      <c r="J67" s="25"/>
      <c r="K67" s="25"/>
    </row>
    <row r="68" spans="1:11" ht="15" x14ac:dyDescent="0.2">
      <c r="A68" s="2" t="s">
        <v>729</v>
      </c>
      <c r="B68" s="389" t="str" cm="1">
        <f t="array" ref="B68">_xlfn.IFS([1]Content_!$D$7=1,VLOOKUP('[1]Diversity&amp;Inclusion'!$A68,[1]Translation!$A:$S,'[1]Diversity&amp;Inclusion'!B$1,FALSE),[1]Content_!$D$7=2,VLOOKUP('[1]Diversity&amp;Inclusion'!$A68,[1]Translation!$A:$S,'[1]Diversity&amp;Inclusion'!B$1+6,FALSE),[1]Content_!$D$7=3,VLOOKUP('[1]Diversity&amp;Inclusion'!$A68,[1]Translation!$A:$S,'[1]Diversity&amp;Inclusion'!B$1+12,FALSE))</f>
        <v>До 30</v>
      </c>
      <c r="C68" s="313" t="str" cm="1">
        <f t="array" ref="C68">_xlfn.IFS([1]Content_!$D$7=1,VLOOKUP('[1]Diversity&amp;Inclusion'!$A68,[1]Translation!$A:$S,'[1]Diversity&amp;Inclusion'!C$1,FALSE),[1]Content_!$D$7=2,VLOOKUP('[1]Diversity&amp;Inclusion'!$A68,[1]Translation!$A:$S,'[1]Diversity&amp;Inclusion'!C$1+6,FALSE),[1]Content_!$D$7=3,VLOOKUP('[1]Diversity&amp;Inclusion'!$A68,[1]Translation!$A:$S,'[1]Diversity&amp;Inclusion'!C$1+12,FALSE))</f>
        <v>чел.</v>
      </c>
      <c r="D68" s="297">
        <v>10145</v>
      </c>
      <c r="E68" s="297">
        <v>11673</v>
      </c>
      <c r="F68" s="297">
        <v>12288.257316717411</v>
      </c>
      <c r="G68" s="406">
        <v>13831</v>
      </c>
      <c r="H68" s="588">
        <v>14776</v>
      </c>
      <c r="I68" s="25"/>
      <c r="J68" s="25"/>
      <c r="K68" s="25"/>
    </row>
    <row r="69" spans="1:11" ht="15" x14ac:dyDescent="0.2">
      <c r="A69" s="2" t="s">
        <v>730</v>
      </c>
      <c r="B69" s="389" t="str" cm="1">
        <f t="array" ref="B69">_xlfn.IFS([1]Content_!$D$7=1,VLOOKUP('[1]Diversity&amp;Inclusion'!$A69,[1]Translation!$A:$S,'[1]Diversity&amp;Inclusion'!B$1,FALSE),[1]Content_!$D$7=2,VLOOKUP('[1]Diversity&amp;Inclusion'!$A69,[1]Translation!$A:$S,'[1]Diversity&amp;Inclusion'!B$1+6,FALSE),[1]Content_!$D$7=3,VLOOKUP('[1]Diversity&amp;Inclusion'!$A69,[1]Translation!$A:$S,'[1]Diversity&amp;Inclusion'!B$1+12,FALSE))</f>
        <v>Доля работников до 30</v>
      </c>
      <c r="C69" s="313" t="str" cm="1">
        <f t="array" ref="C69">_xlfn.IFS([1]Content_!$D$7=1,VLOOKUP('[1]Diversity&amp;Inclusion'!$A69,[1]Translation!$A:$S,'[1]Diversity&amp;Inclusion'!C$1,FALSE),[1]Content_!$D$7=2,VLOOKUP('[1]Diversity&amp;Inclusion'!$A69,[1]Translation!$A:$S,'[1]Diversity&amp;Inclusion'!C$1+6,FALSE),[1]Content_!$D$7=3,VLOOKUP('[1]Diversity&amp;Inclusion'!$A69,[1]Translation!$A:$S,'[1]Diversity&amp;Inclusion'!C$1+12,FALSE))</f>
        <v>%</v>
      </c>
      <c r="D69" s="297">
        <v>37.585210432720807</v>
      </c>
      <c r="E69" s="297">
        <v>37.485549132947973</v>
      </c>
      <c r="F69" s="297">
        <v>31.927502901469058</v>
      </c>
      <c r="G69" s="406">
        <v>33.672550213024955</v>
      </c>
      <c r="H69" s="589">
        <f>H68/$H$61*100</f>
        <v>31.16444856895788</v>
      </c>
      <c r="I69" s="25"/>
      <c r="J69" s="25"/>
      <c r="K69" s="25"/>
    </row>
    <row r="70" spans="1:11" ht="15" x14ac:dyDescent="0.2">
      <c r="A70" s="2" t="s">
        <v>731</v>
      </c>
      <c r="B70" s="389" t="str" cm="1">
        <f t="array" ref="B70">_xlfn.IFS([1]Content_!$D$7=1,VLOOKUP('[1]Diversity&amp;Inclusion'!$A70,[1]Translation!$A:$S,'[1]Diversity&amp;Inclusion'!B$1,FALSE),[1]Content_!$D$7=2,VLOOKUP('[1]Diversity&amp;Inclusion'!$A70,[1]Translation!$A:$S,'[1]Diversity&amp;Inclusion'!B$1+6,FALSE),[1]Content_!$D$7=3,VLOOKUP('[1]Diversity&amp;Inclusion'!$A70,[1]Translation!$A:$S,'[1]Diversity&amp;Inclusion'!B$1+12,FALSE))</f>
        <v>30-50</v>
      </c>
      <c r="C70" s="313" t="str" cm="1">
        <f t="array" ref="C70">_xlfn.IFS([1]Content_!$D$7=1,VLOOKUP('[1]Diversity&amp;Inclusion'!$A70,[1]Translation!$A:$S,'[1]Diversity&amp;Inclusion'!C$1,FALSE),[1]Content_!$D$7=2,VLOOKUP('[1]Diversity&amp;Inclusion'!$A70,[1]Translation!$A:$S,'[1]Diversity&amp;Inclusion'!C$1+6,FALSE),[1]Content_!$D$7=3,VLOOKUP('[1]Diversity&amp;Inclusion'!$A70,[1]Translation!$A:$S,'[1]Diversity&amp;Inclusion'!C$1+12,FALSE))</f>
        <v>чел.</v>
      </c>
      <c r="D70" s="297">
        <v>10224</v>
      </c>
      <c r="E70" s="297">
        <v>12171</v>
      </c>
      <c r="F70" s="297">
        <v>16371.960876157136</v>
      </c>
      <c r="G70" s="406">
        <v>21428</v>
      </c>
      <c r="H70" s="588">
        <v>25722</v>
      </c>
      <c r="I70" s="25"/>
      <c r="J70" s="25"/>
      <c r="K70" s="25"/>
    </row>
    <row r="71" spans="1:11" ht="15" x14ac:dyDescent="0.2">
      <c r="A71" s="2" t="s">
        <v>732</v>
      </c>
      <c r="B71" s="389" t="str" cm="1">
        <f t="array" ref="B71">_xlfn.IFS([1]Content_!$D$7=1,VLOOKUP('[1]Diversity&amp;Inclusion'!$A71,[1]Translation!$A:$S,'[1]Diversity&amp;Inclusion'!B$1,FALSE),[1]Content_!$D$7=2,VLOOKUP('[1]Diversity&amp;Inclusion'!$A71,[1]Translation!$A:$S,'[1]Diversity&amp;Inclusion'!B$1+6,FALSE),[1]Content_!$D$7=3,VLOOKUP('[1]Diversity&amp;Inclusion'!$A71,[1]Translation!$A:$S,'[1]Diversity&amp;Inclusion'!B$1+12,FALSE))</f>
        <v>Доля работников от 30 до 50</v>
      </c>
      <c r="C71" s="313" t="str" cm="1">
        <f t="array" ref="C71">_xlfn.IFS([1]Content_!$D$7=1,VLOOKUP('[1]Diversity&amp;Inclusion'!$A71,[1]Translation!$A:$S,'[1]Diversity&amp;Inclusion'!C$1,FALSE),[1]Content_!$D$7=2,VLOOKUP('[1]Diversity&amp;Inclusion'!$A71,[1]Translation!$A:$S,'[1]Diversity&amp;Inclusion'!C$1+6,FALSE),[1]Content_!$D$7=3,VLOOKUP('[1]Diversity&amp;Inclusion'!$A71,[1]Translation!$A:$S,'[1]Diversity&amp;Inclusion'!C$1+12,FALSE))</f>
        <v>%</v>
      </c>
      <c r="D71" s="297">
        <v>37.877889745109663</v>
      </c>
      <c r="E71" s="297">
        <v>39.084778420038532</v>
      </c>
      <c r="F71" s="297">
        <v>42.537832249420951</v>
      </c>
      <c r="G71" s="406">
        <v>52.167985392574558</v>
      </c>
      <c r="H71" s="592">
        <f>H70/H61*100</f>
        <v>54.250943833969586</v>
      </c>
      <c r="I71" s="25"/>
      <c r="J71" s="25"/>
      <c r="K71" s="25"/>
    </row>
    <row r="72" spans="1:11" ht="15" x14ac:dyDescent="0.2">
      <c r="A72" s="2" t="s">
        <v>733</v>
      </c>
      <c r="B72" s="389" t="str" cm="1">
        <f t="array" ref="B72">_xlfn.IFS([1]Content_!$D$7=1,VLOOKUP('[1]Diversity&amp;Inclusion'!$A72,[1]Translation!$A:$S,'[1]Diversity&amp;Inclusion'!B$1,FALSE),[1]Content_!$D$7=2,VLOOKUP('[1]Diversity&amp;Inclusion'!$A72,[1]Translation!$A:$S,'[1]Diversity&amp;Inclusion'!B$1+6,FALSE),[1]Content_!$D$7=3,VLOOKUP('[1]Diversity&amp;Inclusion'!$A72,[1]Translation!$A:$S,'[1]Diversity&amp;Inclusion'!B$1+12,FALSE))</f>
        <v>Старше 50</v>
      </c>
      <c r="C72" s="313" t="str" cm="1">
        <f t="array" ref="C72">_xlfn.IFS([1]Content_!$D$7=1,VLOOKUP('[1]Diversity&amp;Inclusion'!$A72,[1]Translation!$A:$S,'[1]Diversity&amp;Inclusion'!C$1,FALSE),[1]Content_!$D$7=2,VLOOKUP('[1]Diversity&amp;Inclusion'!$A72,[1]Translation!$A:$S,'[1]Diversity&amp;Inclusion'!C$1+6,FALSE),[1]Content_!$D$7=3,VLOOKUP('[1]Diversity&amp;Inclusion'!$A72,[1]Translation!$A:$S,'[1]Diversity&amp;Inclusion'!C$1+12,FALSE))</f>
        <v>чел.</v>
      </c>
      <c r="D72" s="297">
        <v>2186</v>
      </c>
      <c r="E72" s="297">
        <v>2850</v>
      </c>
      <c r="F72" s="297">
        <v>3967.7818071254533</v>
      </c>
      <c r="G72" s="406">
        <v>5816</v>
      </c>
      <c r="H72" s="588">
        <v>6916</v>
      </c>
      <c r="I72" s="25"/>
      <c r="J72" s="25"/>
      <c r="K72" s="25"/>
    </row>
    <row r="73" spans="1:11" ht="15" x14ac:dyDescent="0.2">
      <c r="A73" s="2" t="s">
        <v>734</v>
      </c>
      <c r="B73" s="390" t="str" cm="1">
        <f t="array" ref="B73">_xlfn.IFS([1]Content_!$D$7=1,VLOOKUP('[1]Diversity&amp;Inclusion'!$A73,[1]Translation!$A:$S,'[1]Diversity&amp;Inclusion'!B$1,FALSE),[1]Content_!$D$7=2,VLOOKUP('[1]Diversity&amp;Inclusion'!$A73,[1]Translation!$A:$S,'[1]Diversity&amp;Inclusion'!B$1+6,FALSE),[1]Content_!$D$7=3,VLOOKUP('[1]Diversity&amp;Inclusion'!$A73,[1]Translation!$A:$S,'[1]Diversity&amp;Inclusion'!B$1+12,FALSE))</f>
        <v>Доля работников старше 50</v>
      </c>
      <c r="C73" s="100" t="str" cm="1">
        <f t="array" ref="C73">_xlfn.IFS([1]Content_!$D$7=1,VLOOKUP('[1]Diversity&amp;Inclusion'!$A73,[1]Translation!$A:$S,'[1]Diversity&amp;Inclusion'!C$1,FALSE),[1]Content_!$D$7=2,VLOOKUP('[1]Diversity&amp;Inclusion'!$A73,[1]Translation!$A:$S,'[1]Diversity&amp;Inclusion'!C$1+6,FALSE),[1]Content_!$D$7=3,VLOOKUP('[1]Diversity&amp;Inclusion'!$A73,[1]Translation!$A:$S,'[1]Diversity&amp;Inclusion'!C$1+12,FALSE))</f>
        <v>%</v>
      </c>
      <c r="D73" s="300">
        <v>8.0986959098992291</v>
      </c>
      <c r="E73" s="300">
        <v>9.1522157996146429</v>
      </c>
      <c r="F73" s="300">
        <v>10.309140010199162</v>
      </c>
      <c r="G73" s="544">
        <v>14.159464394400487</v>
      </c>
      <c r="H73" s="590">
        <f>H72/H61*100</f>
        <v>14.586716723261553</v>
      </c>
      <c r="I73" s="25"/>
      <c r="J73" s="25"/>
      <c r="K73" s="25"/>
    </row>
    <row r="74" spans="1:11" ht="16" x14ac:dyDescent="0.2">
      <c r="A74" s="2" t="s">
        <v>735</v>
      </c>
      <c r="B74" s="382"/>
      <c r="C74" s="170"/>
      <c r="D74" s="170"/>
      <c r="E74" s="170"/>
      <c r="F74" s="170"/>
      <c r="G74" s="170"/>
      <c r="H74" s="593"/>
      <c r="I74" s="103"/>
      <c r="J74" s="103"/>
      <c r="K74" s="103"/>
    </row>
    <row r="75" spans="1:11" ht="17" x14ac:dyDescent="0.2">
      <c r="A75" s="2" t="s">
        <v>736</v>
      </c>
      <c r="B75" s="391" t="str" cm="1">
        <f t="array" ref="B75">_xlfn.IFS([1]Content_!$D$7=1,VLOOKUP('[1]Diversity&amp;Inclusion'!$A75,[1]Translation!$A:$S,'[1]Diversity&amp;Inclusion'!B$1,FALSE),[1]Content_!$D$7=2,VLOOKUP('[1]Diversity&amp;Inclusion'!$A75,[1]Translation!$A:$S,'[1]Diversity&amp;Inclusion'!B$1+6,FALSE),[1]Content_!$D$7=3,VLOOKUP('[1]Diversity&amp;Inclusion'!$A75,[1]Translation!$A:$S,'[1]Diversity&amp;Inclusion'!B$1+12,FALSE))</f>
        <v>GRI 405-1</v>
      </c>
      <c r="C75" s="288" t="str" cm="1">
        <f t="array" ref="C75">_xlfn.IFS([1]Content_!$D$7=1,VLOOKUP('[1]Diversity&amp;Inclusion'!$A75,[1]Translation!$A:$S,'[1]Diversity&amp;Inclusion'!C$1,FALSE),[1]Content_!$D$7=2,VLOOKUP('[1]Diversity&amp;Inclusion'!$A75,[1]Translation!$A:$S,'[1]Diversity&amp;Inclusion'!C$1+6,FALSE),[1]Content_!$D$7=3,VLOOKUP('[1]Diversity&amp;Inclusion'!$A75,[1]Translation!$A:$S,'[1]Diversity&amp;Inclusion'!C$1+12,FALSE))</f>
        <v>Единица измерения</v>
      </c>
      <c r="D75" s="287">
        <v>2020</v>
      </c>
      <c r="E75" s="287">
        <v>2021</v>
      </c>
      <c r="F75" s="287">
        <v>2022</v>
      </c>
      <c r="G75" s="400">
        <v>2023</v>
      </c>
      <c r="H75" s="287">
        <v>2024</v>
      </c>
      <c r="I75" s="397"/>
      <c r="J75" s="397"/>
      <c r="K75" s="397"/>
    </row>
    <row r="76" spans="1:11" ht="17" x14ac:dyDescent="0.2">
      <c r="A76" s="2" t="s">
        <v>737</v>
      </c>
      <c r="B76" s="219" t="str" cm="1">
        <f t="array" ref="B76">_xlfn.IFS([1]Content_!$D$7=1,VLOOKUP('[1]Diversity&amp;Inclusion'!$A76,[1]Translation!$A:$S,'[1]Diversity&amp;Inclusion'!B$1,FALSE),[1]Content_!$D$7=2,VLOOKUP('[1]Diversity&amp;Inclusion'!$A76,[1]Translation!$A:$S,'[1]Diversity&amp;Inclusion'!B$1+6,FALSE),[1]Content_!$D$7=3,VLOOKUP('[1]Diversity&amp;Inclusion'!$A76,[1]Translation!$A:$S,'[1]Diversity&amp;Inclusion'!B$1+12,FALSE))</f>
        <v>Персонал с ограниченными возможностями здоровья</v>
      </c>
      <c r="C76" s="291" t="str" cm="1">
        <f t="array" ref="C76">_xlfn.IFS([1]Content_!$D$7=1,VLOOKUP('[1]Diversity&amp;Inclusion'!$A76,[1]Translation!$A:$S,'[1]Diversity&amp;Inclusion'!C$1,FALSE),[1]Content_!$D$7=2,VLOOKUP('[1]Diversity&amp;Inclusion'!$A76,[1]Translation!$A:$S,'[1]Diversity&amp;Inclusion'!C$1+6,FALSE),[1]Content_!$D$7=3,VLOOKUP('[1]Diversity&amp;Inclusion'!$A76,[1]Translation!$A:$S,'[1]Diversity&amp;Inclusion'!C$1+12,FALSE))</f>
        <v>чел.</v>
      </c>
      <c r="D76" s="307">
        <v>2304</v>
      </c>
      <c r="E76" s="307">
        <v>2489</v>
      </c>
      <c r="F76" s="307">
        <v>2684</v>
      </c>
      <c r="G76" s="405">
        <v>2764</v>
      </c>
      <c r="H76" s="526">
        <f>3007</f>
        <v>3007</v>
      </c>
      <c r="I76" s="103"/>
      <c r="J76" s="103"/>
      <c r="K76" s="103"/>
    </row>
    <row r="77" spans="1:11" ht="16" x14ac:dyDescent="0.2">
      <c r="A77" s="2" t="s">
        <v>738</v>
      </c>
      <c r="B77" s="398" t="str" cm="1">
        <f t="array" ref="B77">_xlfn.IFS([1]Content_!$D$7=1,VLOOKUP('[1]Diversity&amp;Inclusion'!$A77,[1]Translation!$A:$S,'[1]Diversity&amp;Inclusion'!B$1,FALSE),[1]Content_!$D$7=2,VLOOKUP('[1]Diversity&amp;Inclusion'!$A77,[1]Translation!$A:$S,'[1]Diversity&amp;Inclusion'!B$1+6,FALSE),[1]Content_!$D$7=3,VLOOKUP('[1]Diversity&amp;Inclusion'!$A77,[1]Translation!$A:$S,'[1]Diversity&amp;Inclusion'!B$1+12,FALSE))</f>
        <v>Республика Казахстан</v>
      </c>
      <c r="C77" s="313" t="str" cm="1">
        <f t="array" ref="C77">_xlfn.IFS([1]Content_!$D$7=1,VLOOKUP('[1]Diversity&amp;Inclusion'!$A77,[1]Translation!$A:$S,'[1]Diversity&amp;Inclusion'!C$1,FALSE),[1]Content_!$D$7=2,VLOOKUP('[1]Diversity&amp;Inclusion'!$A77,[1]Translation!$A:$S,'[1]Diversity&amp;Inclusion'!C$1+6,FALSE),[1]Content_!$D$7=3,VLOOKUP('[1]Diversity&amp;Inclusion'!$A77,[1]Translation!$A:$S,'[1]Diversity&amp;Inclusion'!C$1+12,FALSE))</f>
        <v>чел.</v>
      </c>
      <c r="D77" s="297">
        <v>2293</v>
      </c>
      <c r="E77" s="297">
        <v>2481</v>
      </c>
      <c r="F77" s="297">
        <v>2672</v>
      </c>
      <c r="G77" s="402">
        <v>2749</v>
      </c>
      <c r="H77" s="523">
        <v>2959</v>
      </c>
      <c r="I77" s="103"/>
      <c r="J77" s="103"/>
      <c r="K77" s="103"/>
    </row>
    <row r="78" spans="1:11" ht="16" x14ac:dyDescent="0.2">
      <c r="A78" s="2" t="s">
        <v>739</v>
      </c>
      <c r="B78" s="389" t="str" cm="1">
        <f t="array" ref="B78">_xlfn.IFS([1]Content_!$D$7=1,VLOOKUP('[1]Diversity&amp;Inclusion'!$A78,[1]Translation!$A:$S,'[1]Diversity&amp;Inclusion'!B$1,FALSE),[1]Content_!$D$7=2,VLOOKUP('[1]Diversity&amp;Inclusion'!$A78,[1]Translation!$A:$S,'[1]Diversity&amp;Inclusion'!B$1+6,FALSE),[1]Content_!$D$7=3,VLOOKUP('[1]Diversity&amp;Inclusion'!$A78,[1]Translation!$A:$S,'[1]Diversity&amp;Inclusion'!B$1+12,FALSE))</f>
        <v>Абайская  область</v>
      </c>
      <c r="C78" s="313" t="str" cm="1">
        <f t="array" ref="C78">_xlfn.IFS([1]Content_!$D$7=1,VLOOKUP('[1]Diversity&amp;Inclusion'!$A78,[1]Translation!$A:$S,'[1]Diversity&amp;Inclusion'!C$1,FALSE),[1]Content_!$D$7=2,VLOOKUP('[1]Diversity&amp;Inclusion'!$A78,[1]Translation!$A:$S,'[1]Diversity&amp;Inclusion'!C$1+6,FALSE),[1]Content_!$D$7=3,VLOOKUP('[1]Diversity&amp;Inclusion'!$A78,[1]Translation!$A:$S,'[1]Diversity&amp;Inclusion'!C$1+12,FALSE))</f>
        <v>чел.</v>
      </c>
      <c r="D78" s="297">
        <v>0</v>
      </c>
      <c r="E78" s="297">
        <v>0</v>
      </c>
      <c r="F78" s="297">
        <v>2</v>
      </c>
      <c r="G78" s="402">
        <v>36</v>
      </c>
      <c r="H78" s="523">
        <v>46</v>
      </c>
      <c r="I78" s="103"/>
      <c r="J78" s="103"/>
      <c r="K78" s="103"/>
    </row>
    <row r="79" spans="1:11" ht="16" x14ac:dyDescent="0.2">
      <c r="A79" s="2" t="s">
        <v>740</v>
      </c>
      <c r="B79" s="389" t="str" cm="1">
        <f t="array" ref="B79">_xlfn.IFS([1]Content_!$D$7=1,VLOOKUP('[1]Diversity&amp;Inclusion'!$A79,[1]Translation!$A:$S,'[1]Diversity&amp;Inclusion'!B$1,FALSE),[1]Content_!$D$7=2,VLOOKUP('[1]Diversity&amp;Inclusion'!$A79,[1]Translation!$A:$S,'[1]Diversity&amp;Inclusion'!B$1+6,FALSE),[1]Content_!$D$7=3,VLOOKUP('[1]Diversity&amp;Inclusion'!$A79,[1]Translation!$A:$S,'[1]Diversity&amp;Inclusion'!B$1+12,FALSE))</f>
        <v>Акмолинская область</v>
      </c>
      <c r="C79" s="313" t="str" cm="1">
        <f t="array" ref="C79">_xlfn.IFS([1]Content_!$D$7=1,VLOOKUP('[1]Diversity&amp;Inclusion'!$A79,[1]Translation!$A:$S,'[1]Diversity&amp;Inclusion'!C$1,FALSE),[1]Content_!$D$7=2,VLOOKUP('[1]Diversity&amp;Inclusion'!$A79,[1]Translation!$A:$S,'[1]Diversity&amp;Inclusion'!C$1+6,FALSE),[1]Content_!$D$7=3,VLOOKUP('[1]Diversity&amp;Inclusion'!$A79,[1]Translation!$A:$S,'[1]Diversity&amp;Inclusion'!C$1+12,FALSE))</f>
        <v>чел.</v>
      </c>
      <c r="D79" s="297">
        <v>84</v>
      </c>
      <c r="E79" s="297">
        <v>91</v>
      </c>
      <c r="F79" s="297">
        <v>104</v>
      </c>
      <c r="G79" s="402">
        <v>137</v>
      </c>
      <c r="H79" s="523">
        <v>144</v>
      </c>
      <c r="I79" s="103"/>
      <c r="J79" s="103"/>
      <c r="K79" s="103"/>
    </row>
    <row r="80" spans="1:11" ht="16" x14ac:dyDescent="0.2">
      <c r="A80" s="2" t="s">
        <v>741</v>
      </c>
      <c r="B80" s="389" t="str" cm="1">
        <f t="array" ref="B80">_xlfn.IFS([1]Content_!$D$7=1,VLOOKUP('[1]Diversity&amp;Inclusion'!$A80,[1]Translation!$A:$S,'[1]Diversity&amp;Inclusion'!B$1,FALSE),[1]Content_!$D$7=2,VLOOKUP('[1]Diversity&amp;Inclusion'!$A80,[1]Translation!$A:$S,'[1]Diversity&amp;Inclusion'!B$1+6,FALSE),[1]Content_!$D$7=3,VLOOKUP('[1]Diversity&amp;Inclusion'!$A80,[1]Translation!$A:$S,'[1]Diversity&amp;Inclusion'!B$1+12,FALSE))</f>
        <v>Актюбинская область</v>
      </c>
      <c r="C80" s="313" t="str" cm="1">
        <f t="array" ref="C80">_xlfn.IFS([1]Content_!$D$7=1,VLOOKUP('[1]Diversity&amp;Inclusion'!$A80,[1]Translation!$A:$S,'[1]Diversity&amp;Inclusion'!C$1,FALSE),[1]Content_!$D$7=2,VLOOKUP('[1]Diversity&amp;Inclusion'!$A80,[1]Translation!$A:$S,'[1]Diversity&amp;Inclusion'!C$1+6,FALSE),[1]Content_!$D$7=3,VLOOKUP('[1]Diversity&amp;Inclusion'!$A80,[1]Translation!$A:$S,'[1]Diversity&amp;Inclusion'!C$1+12,FALSE))</f>
        <v>чел.</v>
      </c>
      <c r="D80" s="297">
        <v>107</v>
      </c>
      <c r="E80" s="297">
        <v>105</v>
      </c>
      <c r="F80" s="297">
        <v>108</v>
      </c>
      <c r="G80" s="402">
        <v>119</v>
      </c>
      <c r="H80" s="523">
        <v>140</v>
      </c>
      <c r="I80" s="103"/>
      <c r="J80" s="103"/>
      <c r="K80" s="103"/>
    </row>
    <row r="81" spans="1:11" ht="16" x14ac:dyDescent="0.2">
      <c r="A81" s="2" t="s">
        <v>742</v>
      </c>
      <c r="B81" s="389" t="str" cm="1">
        <f t="array" ref="B81">_xlfn.IFS([1]Content_!$D$7=1,VLOOKUP('[1]Diversity&amp;Inclusion'!$A81,[1]Translation!$A:$S,'[1]Diversity&amp;Inclusion'!B$1,FALSE),[1]Content_!$D$7=2,VLOOKUP('[1]Diversity&amp;Inclusion'!$A81,[1]Translation!$A:$S,'[1]Diversity&amp;Inclusion'!B$1+6,FALSE),[1]Content_!$D$7=3,VLOOKUP('[1]Diversity&amp;Inclusion'!$A81,[1]Translation!$A:$S,'[1]Diversity&amp;Inclusion'!B$1+12,FALSE))</f>
        <v>Алматинская область</v>
      </c>
      <c r="C81" s="313" t="str" cm="1">
        <f t="array" ref="C81">_xlfn.IFS([1]Content_!$D$7=1,VLOOKUP('[1]Diversity&amp;Inclusion'!$A81,[1]Translation!$A:$S,'[1]Diversity&amp;Inclusion'!C$1,FALSE),[1]Content_!$D$7=2,VLOOKUP('[1]Diversity&amp;Inclusion'!$A81,[1]Translation!$A:$S,'[1]Diversity&amp;Inclusion'!C$1+6,FALSE),[1]Content_!$D$7=3,VLOOKUP('[1]Diversity&amp;Inclusion'!$A81,[1]Translation!$A:$S,'[1]Diversity&amp;Inclusion'!C$1+12,FALSE))</f>
        <v>чел.</v>
      </c>
      <c r="D81" s="297">
        <v>95</v>
      </c>
      <c r="E81" s="297">
        <v>85</v>
      </c>
      <c r="F81" s="297">
        <v>94</v>
      </c>
      <c r="G81" s="402">
        <v>66</v>
      </c>
      <c r="H81" s="523">
        <v>117</v>
      </c>
      <c r="I81" s="103"/>
      <c r="J81" s="103"/>
      <c r="K81" s="103"/>
    </row>
    <row r="82" spans="1:11" ht="16" x14ac:dyDescent="0.2">
      <c r="A82" s="2" t="s">
        <v>743</v>
      </c>
      <c r="B82" s="389" t="str" cm="1">
        <f t="array" ref="B82">_xlfn.IFS([1]Content_!$D$7=1,VLOOKUP('[1]Diversity&amp;Inclusion'!$A82,[1]Translation!$A:$S,'[1]Diversity&amp;Inclusion'!B$1,FALSE),[1]Content_!$D$7=2,VLOOKUP('[1]Diversity&amp;Inclusion'!$A82,[1]Translation!$A:$S,'[1]Diversity&amp;Inclusion'!B$1+6,FALSE),[1]Content_!$D$7=3,VLOOKUP('[1]Diversity&amp;Inclusion'!$A82,[1]Translation!$A:$S,'[1]Diversity&amp;Inclusion'!B$1+12,FALSE))</f>
        <v>Атырауская область</v>
      </c>
      <c r="C82" s="313" t="str" cm="1">
        <f t="array" ref="C82">_xlfn.IFS([1]Content_!$D$7=1,VLOOKUP('[1]Diversity&amp;Inclusion'!$A82,[1]Translation!$A:$S,'[1]Diversity&amp;Inclusion'!C$1,FALSE),[1]Content_!$D$7=2,VLOOKUP('[1]Diversity&amp;Inclusion'!$A82,[1]Translation!$A:$S,'[1]Diversity&amp;Inclusion'!C$1+6,FALSE),[1]Content_!$D$7=3,VLOOKUP('[1]Diversity&amp;Inclusion'!$A82,[1]Translation!$A:$S,'[1]Diversity&amp;Inclusion'!C$1+12,FALSE))</f>
        <v>чел.</v>
      </c>
      <c r="D82" s="297">
        <v>187</v>
      </c>
      <c r="E82" s="297">
        <v>213</v>
      </c>
      <c r="F82" s="297">
        <v>219</v>
      </c>
      <c r="G82" s="402">
        <v>214</v>
      </c>
      <c r="H82" s="523">
        <v>246</v>
      </c>
      <c r="I82" s="103"/>
      <c r="J82" s="103"/>
      <c r="K82" s="103"/>
    </row>
    <row r="83" spans="1:11" ht="16" x14ac:dyDescent="0.2">
      <c r="A83" s="2" t="s">
        <v>744</v>
      </c>
      <c r="B83" s="389" t="str" cm="1">
        <f t="array" ref="B83">_xlfn.IFS([1]Content_!$D$7=1,VLOOKUP('[1]Diversity&amp;Inclusion'!$A83,[1]Translation!$A:$S,'[1]Diversity&amp;Inclusion'!B$1,FALSE),[1]Content_!$D$7=2,VLOOKUP('[1]Diversity&amp;Inclusion'!$A83,[1]Translation!$A:$S,'[1]Diversity&amp;Inclusion'!B$1+6,FALSE),[1]Content_!$D$7=3,VLOOKUP('[1]Diversity&amp;Inclusion'!$A83,[1]Translation!$A:$S,'[1]Diversity&amp;Inclusion'!B$1+12,FALSE))</f>
        <v>Западно-Казахстанская область</v>
      </c>
      <c r="C83" s="313" t="str" cm="1">
        <f t="array" ref="C83">_xlfn.IFS([1]Content_!$D$7=1,VLOOKUP('[1]Diversity&amp;Inclusion'!$A83,[1]Translation!$A:$S,'[1]Diversity&amp;Inclusion'!C$1,FALSE),[1]Content_!$D$7=2,VLOOKUP('[1]Diversity&amp;Inclusion'!$A83,[1]Translation!$A:$S,'[1]Diversity&amp;Inclusion'!C$1+6,FALSE),[1]Content_!$D$7=3,VLOOKUP('[1]Diversity&amp;Inclusion'!$A83,[1]Translation!$A:$S,'[1]Diversity&amp;Inclusion'!C$1+12,FALSE))</f>
        <v>чел.</v>
      </c>
      <c r="D83" s="297">
        <v>56</v>
      </c>
      <c r="E83" s="297">
        <v>59</v>
      </c>
      <c r="F83" s="297">
        <v>54</v>
      </c>
      <c r="G83" s="402">
        <v>47</v>
      </c>
      <c r="H83" s="523">
        <v>47</v>
      </c>
      <c r="I83" s="103"/>
      <c r="J83" s="103"/>
      <c r="K83" s="103"/>
    </row>
    <row r="84" spans="1:11" ht="16" x14ac:dyDescent="0.2">
      <c r="A84" s="2" t="s">
        <v>745</v>
      </c>
      <c r="B84" s="389" t="str" cm="1">
        <f t="array" ref="B84">_xlfn.IFS([1]Content_!$D$7=1,VLOOKUP('[1]Diversity&amp;Inclusion'!$A84,[1]Translation!$A:$S,'[1]Diversity&amp;Inclusion'!B$1,FALSE),[1]Content_!$D$7=2,VLOOKUP('[1]Diversity&amp;Inclusion'!$A84,[1]Translation!$A:$S,'[1]Diversity&amp;Inclusion'!B$1+6,FALSE),[1]Content_!$D$7=3,VLOOKUP('[1]Diversity&amp;Inclusion'!$A84,[1]Translation!$A:$S,'[1]Diversity&amp;Inclusion'!B$1+12,FALSE))</f>
        <v>Жамбылская  область</v>
      </c>
      <c r="C84" s="313" t="str" cm="1">
        <f t="array" ref="C84">_xlfn.IFS([1]Content_!$D$7=1,VLOOKUP('[1]Diversity&amp;Inclusion'!$A84,[1]Translation!$A:$S,'[1]Diversity&amp;Inclusion'!C$1,FALSE),[1]Content_!$D$7=2,VLOOKUP('[1]Diversity&amp;Inclusion'!$A84,[1]Translation!$A:$S,'[1]Diversity&amp;Inclusion'!C$1+6,FALSE),[1]Content_!$D$7=3,VLOOKUP('[1]Diversity&amp;Inclusion'!$A84,[1]Translation!$A:$S,'[1]Diversity&amp;Inclusion'!C$1+12,FALSE))</f>
        <v>чел.</v>
      </c>
      <c r="D84" s="297">
        <v>88</v>
      </c>
      <c r="E84" s="297">
        <v>81</v>
      </c>
      <c r="F84" s="297">
        <v>107</v>
      </c>
      <c r="G84" s="402">
        <v>94</v>
      </c>
      <c r="H84" s="523">
        <v>110</v>
      </c>
      <c r="I84" s="103"/>
      <c r="J84" s="103"/>
      <c r="K84" s="103"/>
    </row>
    <row r="85" spans="1:11" ht="16" x14ac:dyDescent="0.2">
      <c r="A85" s="2" t="s">
        <v>746</v>
      </c>
      <c r="B85" s="389" t="str" cm="1">
        <f t="array" ref="B85">_xlfn.IFS([1]Content_!$D$7=1,VLOOKUP('[1]Diversity&amp;Inclusion'!$A85,[1]Translation!$A:$S,'[1]Diversity&amp;Inclusion'!B$1,FALSE),[1]Content_!$D$7=2,VLOOKUP('[1]Diversity&amp;Inclusion'!$A85,[1]Translation!$A:$S,'[1]Diversity&amp;Inclusion'!B$1+6,FALSE),[1]Content_!$D$7=3,VLOOKUP('[1]Diversity&amp;Inclusion'!$A85,[1]Translation!$A:$S,'[1]Diversity&amp;Inclusion'!B$1+12,FALSE))</f>
        <v>Жетысуская область</v>
      </c>
      <c r="C85" s="313" t="str" cm="1">
        <f t="array" ref="C85">_xlfn.IFS([1]Content_!$D$7=1,VLOOKUP('[1]Diversity&amp;Inclusion'!$A85,[1]Translation!$A:$S,'[1]Diversity&amp;Inclusion'!C$1,FALSE),[1]Content_!$D$7=2,VLOOKUP('[1]Diversity&amp;Inclusion'!$A85,[1]Translation!$A:$S,'[1]Diversity&amp;Inclusion'!C$1+6,FALSE),[1]Content_!$D$7=3,VLOOKUP('[1]Diversity&amp;Inclusion'!$A85,[1]Translation!$A:$S,'[1]Diversity&amp;Inclusion'!C$1+12,FALSE))</f>
        <v>чел.</v>
      </c>
      <c r="D85" s="297">
        <v>9</v>
      </c>
      <c r="E85" s="297">
        <v>11</v>
      </c>
      <c r="F85" s="297">
        <v>18</v>
      </c>
      <c r="G85" s="402">
        <v>46</v>
      </c>
      <c r="H85" s="523">
        <v>75</v>
      </c>
      <c r="I85" s="103"/>
      <c r="J85" s="103"/>
      <c r="K85" s="103"/>
    </row>
    <row r="86" spans="1:11" ht="16" x14ac:dyDescent="0.2">
      <c r="A86" s="2" t="s">
        <v>747</v>
      </c>
      <c r="B86" s="389" t="str" cm="1">
        <f t="array" ref="B86">_xlfn.IFS([1]Content_!$D$7=1,VLOOKUP('[1]Diversity&amp;Inclusion'!$A86,[1]Translation!$A:$S,'[1]Diversity&amp;Inclusion'!B$1,FALSE),[1]Content_!$D$7=2,VLOOKUP('[1]Diversity&amp;Inclusion'!$A86,[1]Translation!$A:$S,'[1]Diversity&amp;Inclusion'!B$1+6,FALSE),[1]Content_!$D$7=3,VLOOKUP('[1]Diversity&amp;Inclusion'!$A86,[1]Translation!$A:$S,'[1]Diversity&amp;Inclusion'!B$1+12,FALSE))</f>
        <v>Карагандинская область</v>
      </c>
      <c r="C86" s="313" t="str" cm="1">
        <f t="array" ref="C86">_xlfn.IFS([1]Content_!$D$7=1,VLOOKUP('[1]Diversity&amp;Inclusion'!$A86,[1]Translation!$A:$S,'[1]Diversity&amp;Inclusion'!C$1,FALSE),[1]Content_!$D$7=2,VLOOKUP('[1]Diversity&amp;Inclusion'!$A86,[1]Translation!$A:$S,'[1]Diversity&amp;Inclusion'!C$1+6,FALSE),[1]Content_!$D$7=3,VLOOKUP('[1]Diversity&amp;Inclusion'!$A86,[1]Translation!$A:$S,'[1]Diversity&amp;Inclusion'!C$1+12,FALSE))</f>
        <v>чел.</v>
      </c>
      <c r="D86" s="297">
        <v>167</v>
      </c>
      <c r="E86" s="297">
        <v>176</v>
      </c>
      <c r="F86" s="297">
        <v>189</v>
      </c>
      <c r="G86" s="402">
        <v>276</v>
      </c>
      <c r="H86" s="523">
        <v>261</v>
      </c>
      <c r="I86" s="103"/>
      <c r="J86" s="103"/>
      <c r="K86" s="103"/>
    </row>
    <row r="87" spans="1:11" ht="16" x14ac:dyDescent="0.2">
      <c r="A87" s="2" t="s">
        <v>748</v>
      </c>
      <c r="B87" s="389" t="str" cm="1">
        <f t="array" ref="B87">_xlfn.IFS([1]Content_!$D$7=1,VLOOKUP('[1]Diversity&amp;Inclusion'!$A87,[1]Translation!$A:$S,'[1]Diversity&amp;Inclusion'!B$1,FALSE),[1]Content_!$D$7=2,VLOOKUP('[1]Diversity&amp;Inclusion'!$A87,[1]Translation!$A:$S,'[1]Diversity&amp;Inclusion'!B$1+6,FALSE),[1]Content_!$D$7=3,VLOOKUP('[1]Diversity&amp;Inclusion'!$A87,[1]Translation!$A:$S,'[1]Diversity&amp;Inclusion'!B$1+12,FALSE))</f>
        <v>Костанайская  область</v>
      </c>
      <c r="C87" s="313" t="str" cm="1">
        <f t="array" ref="C87">_xlfn.IFS([1]Content_!$D$7=1,VLOOKUP('[1]Diversity&amp;Inclusion'!$A87,[1]Translation!$A:$S,'[1]Diversity&amp;Inclusion'!C$1,FALSE),[1]Content_!$D$7=2,VLOOKUP('[1]Diversity&amp;Inclusion'!$A87,[1]Translation!$A:$S,'[1]Diversity&amp;Inclusion'!C$1+6,FALSE),[1]Content_!$D$7=3,VLOOKUP('[1]Diversity&amp;Inclusion'!$A87,[1]Translation!$A:$S,'[1]Diversity&amp;Inclusion'!C$1+12,FALSE))</f>
        <v>чел.</v>
      </c>
      <c r="D87" s="297">
        <v>74</v>
      </c>
      <c r="E87" s="297">
        <v>90</v>
      </c>
      <c r="F87" s="297">
        <v>95</v>
      </c>
      <c r="G87" s="402">
        <v>65</v>
      </c>
      <c r="H87" s="523">
        <v>68</v>
      </c>
      <c r="I87" s="103"/>
      <c r="J87" s="103"/>
      <c r="K87" s="103"/>
    </row>
    <row r="88" spans="1:11" ht="16" x14ac:dyDescent="0.2">
      <c r="A88" s="2" t="s">
        <v>749</v>
      </c>
      <c r="B88" s="389" t="str" cm="1">
        <f t="array" ref="B88">_xlfn.IFS([1]Content_!$D$7=1,VLOOKUP('[1]Diversity&amp;Inclusion'!$A88,[1]Translation!$A:$S,'[1]Diversity&amp;Inclusion'!B$1,FALSE),[1]Content_!$D$7=2,VLOOKUP('[1]Diversity&amp;Inclusion'!$A88,[1]Translation!$A:$S,'[1]Diversity&amp;Inclusion'!B$1+6,FALSE),[1]Content_!$D$7=3,VLOOKUP('[1]Diversity&amp;Inclusion'!$A88,[1]Translation!$A:$S,'[1]Diversity&amp;Inclusion'!B$1+12,FALSE))</f>
        <v>Кызылординская область</v>
      </c>
      <c r="C88" s="313" t="str" cm="1">
        <f t="array" ref="C88">_xlfn.IFS([1]Content_!$D$7=1,VLOOKUP('[1]Diversity&amp;Inclusion'!$A88,[1]Translation!$A:$S,'[1]Diversity&amp;Inclusion'!C$1,FALSE),[1]Content_!$D$7=2,VLOOKUP('[1]Diversity&amp;Inclusion'!$A88,[1]Translation!$A:$S,'[1]Diversity&amp;Inclusion'!C$1+6,FALSE),[1]Content_!$D$7=3,VLOOKUP('[1]Diversity&amp;Inclusion'!$A88,[1]Translation!$A:$S,'[1]Diversity&amp;Inclusion'!C$1+12,FALSE))</f>
        <v>чел.</v>
      </c>
      <c r="D88" s="297">
        <v>121</v>
      </c>
      <c r="E88" s="297">
        <v>108</v>
      </c>
      <c r="F88" s="297">
        <v>117</v>
      </c>
      <c r="G88" s="402">
        <v>136</v>
      </c>
      <c r="H88" s="523">
        <v>146</v>
      </c>
      <c r="I88" s="103"/>
      <c r="J88" s="103"/>
      <c r="K88" s="103"/>
    </row>
    <row r="89" spans="1:11" ht="16" x14ac:dyDescent="0.2">
      <c r="A89" s="2" t="s">
        <v>750</v>
      </c>
      <c r="B89" s="389" t="str" cm="1">
        <f t="array" ref="B89">_xlfn.IFS([1]Content_!$D$7=1,VLOOKUP('[1]Diversity&amp;Inclusion'!$A89,[1]Translation!$A:$S,'[1]Diversity&amp;Inclusion'!B$1,FALSE),[1]Content_!$D$7=2,VLOOKUP('[1]Diversity&amp;Inclusion'!$A89,[1]Translation!$A:$S,'[1]Diversity&amp;Inclusion'!B$1+6,FALSE),[1]Content_!$D$7=3,VLOOKUP('[1]Diversity&amp;Inclusion'!$A89,[1]Translation!$A:$S,'[1]Diversity&amp;Inclusion'!B$1+12,FALSE))</f>
        <v>Мангистауская область</v>
      </c>
      <c r="C89" s="313" t="str" cm="1">
        <f t="array" ref="C89">_xlfn.IFS([1]Content_!$D$7=1,VLOOKUP('[1]Diversity&amp;Inclusion'!$A89,[1]Translation!$A:$S,'[1]Diversity&amp;Inclusion'!C$1,FALSE),[1]Content_!$D$7=2,VLOOKUP('[1]Diversity&amp;Inclusion'!$A89,[1]Translation!$A:$S,'[1]Diversity&amp;Inclusion'!C$1+6,FALSE),[1]Content_!$D$7=3,VLOOKUP('[1]Diversity&amp;Inclusion'!$A89,[1]Translation!$A:$S,'[1]Diversity&amp;Inclusion'!C$1+12,FALSE))</f>
        <v>чел.</v>
      </c>
      <c r="D89" s="297">
        <v>292</v>
      </c>
      <c r="E89" s="297">
        <v>444</v>
      </c>
      <c r="F89" s="297">
        <v>474</v>
      </c>
      <c r="G89" s="402">
        <v>346</v>
      </c>
      <c r="H89" s="523">
        <v>431</v>
      </c>
      <c r="I89" s="103"/>
      <c r="J89" s="103"/>
      <c r="K89" s="103"/>
    </row>
    <row r="90" spans="1:11" ht="16" x14ac:dyDescent="0.2">
      <c r="A90" s="2" t="s">
        <v>751</v>
      </c>
      <c r="B90" s="389" t="str" cm="1">
        <f t="array" ref="B90">_xlfn.IFS([1]Content_!$D$7=1,VLOOKUP('[1]Diversity&amp;Inclusion'!$A90,[1]Translation!$A:$S,'[1]Diversity&amp;Inclusion'!B$1,FALSE),[1]Content_!$D$7=2,VLOOKUP('[1]Diversity&amp;Inclusion'!$A90,[1]Translation!$A:$S,'[1]Diversity&amp;Inclusion'!B$1+6,FALSE),[1]Content_!$D$7=3,VLOOKUP('[1]Diversity&amp;Inclusion'!$A90,[1]Translation!$A:$S,'[1]Diversity&amp;Inclusion'!B$1+12,FALSE))</f>
        <v>Павлодарская область</v>
      </c>
      <c r="C90" s="313" t="str" cm="1">
        <f t="array" ref="C90">_xlfn.IFS([1]Content_!$D$7=1,VLOOKUP('[1]Diversity&amp;Inclusion'!$A90,[1]Translation!$A:$S,'[1]Diversity&amp;Inclusion'!C$1,FALSE),[1]Content_!$D$7=2,VLOOKUP('[1]Diversity&amp;Inclusion'!$A90,[1]Translation!$A:$S,'[1]Diversity&amp;Inclusion'!C$1+6,FALSE),[1]Content_!$D$7=3,VLOOKUP('[1]Diversity&amp;Inclusion'!$A90,[1]Translation!$A:$S,'[1]Diversity&amp;Inclusion'!C$1+12,FALSE))</f>
        <v>чел.</v>
      </c>
      <c r="D90" s="297">
        <v>186</v>
      </c>
      <c r="E90" s="297">
        <v>187</v>
      </c>
      <c r="F90" s="297">
        <v>192</v>
      </c>
      <c r="G90" s="402">
        <v>192</v>
      </c>
      <c r="H90" s="523">
        <v>199</v>
      </c>
      <c r="I90" s="103"/>
      <c r="J90" s="103"/>
      <c r="K90" s="103"/>
    </row>
    <row r="91" spans="1:11" ht="16" x14ac:dyDescent="0.2">
      <c r="A91" s="2" t="s">
        <v>752</v>
      </c>
      <c r="B91" s="389" t="str" cm="1">
        <f t="array" ref="B91">_xlfn.IFS([1]Content_!$D$7=1,VLOOKUP('[1]Diversity&amp;Inclusion'!$A91,[1]Translation!$A:$S,'[1]Diversity&amp;Inclusion'!B$1,FALSE),[1]Content_!$D$7=2,VLOOKUP('[1]Diversity&amp;Inclusion'!$A91,[1]Translation!$A:$S,'[1]Diversity&amp;Inclusion'!B$1+6,FALSE),[1]Content_!$D$7=3,VLOOKUP('[1]Diversity&amp;Inclusion'!$A91,[1]Translation!$A:$S,'[1]Diversity&amp;Inclusion'!B$1+12,FALSE))</f>
        <v>Северо-Казахстанская область</v>
      </c>
      <c r="C91" s="313" t="str" cm="1">
        <f t="array" ref="C91">_xlfn.IFS([1]Content_!$D$7=1,VLOOKUP('[1]Diversity&amp;Inclusion'!$A91,[1]Translation!$A:$S,'[1]Diversity&amp;Inclusion'!C$1,FALSE),[1]Content_!$D$7=2,VLOOKUP('[1]Diversity&amp;Inclusion'!$A91,[1]Translation!$A:$S,'[1]Diversity&amp;Inclusion'!C$1+6,FALSE),[1]Content_!$D$7=3,VLOOKUP('[1]Diversity&amp;Inclusion'!$A91,[1]Translation!$A:$S,'[1]Diversity&amp;Inclusion'!C$1+12,FALSE))</f>
        <v>чел.</v>
      </c>
      <c r="D91" s="297">
        <v>33</v>
      </c>
      <c r="E91" s="297">
        <v>29</v>
      </c>
      <c r="F91" s="297">
        <v>31</v>
      </c>
      <c r="G91" s="402">
        <v>32</v>
      </c>
      <c r="H91" s="523">
        <v>36</v>
      </c>
      <c r="I91" s="103"/>
      <c r="J91" s="103"/>
      <c r="K91" s="103"/>
    </row>
    <row r="92" spans="1:11" ht="16" x14ac:dyDescent="0.2">
      <c r="A92" s="2" t="s">
        <v>753</v>
      </c>
      <c r="B92" s="389" t="str" cm="1">
        <f t="array" ref="B92">_xlfn.IFS([1]Content_!$D$7=1,VLOOKUP('[1]Diversity&amp;Inclusion'!$A92,[1]Translation!$A:$S,'[1]Diversity&amp;Inclusion'!B$1,FALSE),[1]Content_!$D$7=2,VLOOKUP('[1]Diversity&amp;Inclusion'!$A92,[1]Translation!$A:$S,'[1]Diversity&amp;Inclusion'!B$1+6,FALSE),[1]Content_!$D$7=3,VLOOKUP('[1]Diversity&amp;Inclusion'!$A92,[1]Translation!$A:$S,'[1]Diversity&amp;Inclusion'!B$1+12,FALSE))</f>
        <v>Туркестанская  область</v>
      </c>
      <c r="C92" s="313" t="str" cm="1">
        <f t="array" ref="C92">_xlfn.IFS([1]Content_!$D$7=1,VLOOKUP('[1]Diversity&amp;Inclusion'!$A92,[1]Translation!$A:$S,'[1]Diversity&amp;Inclusion'!C$1,FALSE),[1]Content_!$D$7=2,VLOOKUP('[1]Diversity&amp;Inclusion'!$A92,[1]Translation!$A:$S,'[1]Diversity&amp;Inclusion'!C$1+6,FALSE),[1]Content_!$D$7=3,VLOOKUP('[1]Diversity&amp;Inclusion'!$A92,[1]Translation!$A:$S,'[1]Diversity&amp;Inclusion'!C$1+12,FALSE))</f>
        <v>чел.</v>
      </c>
      <c r="D92" s="297">
        <v>198</v>
      </c>
      <c r="E92" s="297">
        <v>209</v>
      </c>
      <c r="F92" s="297">
        <v>228</v>
      </c>
      <c r="G92" s="402">
        <v>271</v>
      </c>
      <c r="H92" s="523">
        <v>289</v>
      </c>
      <c r="I92" s="103"/>
      <c r="J92" s="103"/>
      <c r="K92" s="103"/>
    </row>
    <row r="93" spans="1:11" ht="16" x14ac:dyDescent="0.2">
      <c r="A93" s="2" t="s">
        <v>754</v>
      </c>
      <c r="B93" s="389" t="str" cm="1">
        <f t="array" ref="B93">_xlfn.IFS([1]Content_!$D$7=1,VLOOKUP('[1]Diversity&amp;Inclusion'!$A93,[1]Translation!$A:$S,'[1]Diversity&amp;Inclusion'!B$1,FALSE),[1]Content_!$D$7=2,VLOOKUP('[1]Diversity&amp;Inclusion'!$A93,[1]Translation!$A:$S,'[1]Diversity&amp;Inclusion'!B$1+6,FALSE),[1]Content_!$D$7=3,VLOOKUP('[1]Diversity&amp;Inclusion'!$A93,[1]Translation!$A:$S,'[1]Diversity&amp;Inclusion'!B$1+12,FALSE))</f>
        <v>Улытауская область</v>
      </c>
      <c r="C93" s="313" t="str" cm="1">
        <f t="array" ref="C93">_xlfn.IFS([1]Content_!$D$7=1,VLOOKUP('[1]Diversity&amp;Inclusion'!$A93,[1]Translation!$A:$S,'[1]Diversity&amp;Inclusion'!C$1,FALSE),[1]Content_!$D$7=2,VLOOKUP('[1]Diversity&amp;Inclusion'!$A93,[1]Translation!$A:$S,'[1]Diversity&amp;Inclusion'!C$1+6,FALSE),[1]Content_!$D$7=3,VLOOKUP('[1]Diversity&amp;Inclusion'!$A93,[1]Translation!$A:$S,'[1]Diversity&amp;Inclusion'!C$1+12,FALSE))</f>
        <v>чел.</v>
      </c>
      <c r="D93" s="297">
        <v>0</v>
      </c>
      <c r="E93" s="297">
        <v>0</v>
      </c>
      <c r="F93" s="297">
        <v>2</v>
      </c>
      <c r="G93" s="402">
        <v>37</v>
      </c>
      <c r="H93" s="523">
        <v>44</v>
      </c>
      <c r="I93" s="103"/>
      <c r="J93" s="103"/>
      <c r="K93" s="103"/>
    </row>
    <row r="94" spans="1:11" ht="16" x14ac:dyDescent="0.2">
      <c r="A94" s="2" t="s">
        <v>755</v>
      </c>
      <c r="B94" s="389" t="str" cm="1">
        <f t="array" ref="B94">_xlfn.IFS([1]Content_!$D$7=1,VLOOKUP('[1]Diversity&amp;Inclusion'!$A94,[1]Translation!$A:$S,'[1]Diversity&amp;Inclusion'!B$1,FALSE),[1]Content_!$D$7=2,VLOOKUP('[1]Diversity&amp;Inclusion'!$A94,[1]Translation!$A:$S,'[1]Diversity&amp;Inclusion'!B$1+6,FALSE),[1]Content_!$D$7=3,VLOOKUP('[1]Diversity&amp;Inclusion'!$A94,[1]Translation!$A:$S,'[1]Diversity&amp;Inclusion'!B$1+12,FALSE))</f>
        <v>Восточно-Казахстанская область</v>
      </c>
      <c r="C94" s="313" t="str" cm="1">
        <f t="array" ref="C94">_xlfn.IFS([1]Content_!$D$7=1,VLOOKUP('[1]Diversity&amp;Inclusion'!$A94,[1]Translation!$A:$S,'[1]Diversity&amp;Inclusion'!C$1,FALSE),[1]Content_!$D$7=2,VLOOKUP('[1]Diversity&amp;Inclusion'!$A94,[1]Translation!$A:$S,'[1]Diversity&amp;Inclusion'!C$1+6,FALSE),[1]Content_!$D$7=3,VLOOKUP('[1]Diversity&amp;Inclusion'!$A94,[1]Translation!$A:$S,'[1]Diversity&amp;Inclusion'!C$1+12,FALSE))</f>
        <v>чел.</v>
      </c>
      <c r="D94" s="297">
        <v>113</v>
      </c>
      <c r="E94" s="297">
        <v>113</v>
      </c>
      <c r="F94" s="297">
        <v>125</v>
      </c>
      <c r="G94" s="402">
        <v>73</v>
      </c>
      <c r="H94" s="523">
        <v>70</v>
      </c>
      <c r="I94" s="103"/>
      <c r="J94" s="103"/>
      <c r="K94" s="103"/>
    </row>
    <row r="95" spans="1:11" ht="16" x14ac:dyDescent="0.2">
      <c r="A95" s="2" t="s">
        <v>756</v>
      </c>
      <c r="B95" s="389" t="str" cm="1">
        <f t="array" ref="B95">_xlfn.IFS([1]Content_!$D$7=1,VLOOKUP('[1]Diversity&amp;Inclusion'!$A95,[1]Translation!$A:$S,'[1]Diversity&amp;Inclusion'!B$1,FALSE),[1]Content_!$D$7=2,VLOOKUP('[1]Diversity&amp;Inclusion'!$A95,[1]Translation!$A:$S,'[1]Diversity&amp;Inclusion'!B$1+6,FALSE),[1]Content_!$D$7=3,VLOOKUP('[1]Diversity&amp;Inclusion'!$A95,[1]Translation!$A:$S,'[1]Diversity&amp;Inclusion'!B$1+12,FALSE))</f>
        <v>г.Астана</v>
      </c>
      <c r="C95" s="313" t="str" cm="1">
        <f t="array" ref="C95">_xlfn.IFS([1]Content_!$D$7=1,VLOOKUP('[1]Diversity&amp;Inclusion'!$A95,[1]Translation!$A:$S,'[1]Diversity&amp;Inclusion'!C$1,FALSE),[1]Content_!$D$7=2,VLOOKUP('[1]Diversity&amp;Inclusion'!$A95,[1]Translation!$A:$S,'[1]Diversity&amp;Inclusion'!C$1+6,FALSE),[1]Content_!$D$7=3,VLOOKUP('[1]Diversity&amp;Inclusion'!$A95,[1]Translation!$A:$S,'[1]Diversity&amp;Inclusion'!C$1+12,FALSE))</f>
        <v>чел.</v>
      </c>
      <c r="D95" s="297">
        <v>141</v>
      </c>
      <c r="E95" s="297">
        <v>129</v>
      </c>
      <c r="F95" s="297">
        <v>145</v>
      </c>
      <c r="G95" s="402">
        <v>189</v>
      </c>
      <c r="H95" s="523">
        <v>237</v>
      </c>
      <c r="I95" s="103"/>
      <c r="J95" s="103"/>
      <c r="K95" s="103"/>
    </row>
    <row r="96" spans="1:11" ht="16" x14ac:dyDescent="0.2">
      <c r="A96" s="2" t="s">
        <v>757</v>
      </c>
      <c r="B96" s="389" t="str" cm="1">
        <f t="array" ref="B96">_xlfn.IFS([1]Content_!$D$7=1,VLOOKUP('[1]Diversity&amp;Inclusion'!$A96,[1]Translation!$A:$S,'[1]Diversity&amp;Inclusion'!B$1,FALSE),[1]Content_!$D$7=2,VLOOKUP('[1]Diversity&amp;Inclusion'!$A96,[1]Translation!$A:$S,'[1]Diversity&amp;Inclusion'!B$1+6,FALSE),[1]Content_!$D$7=3,VLOOKUP('[1]Diversity&amp;Inclusion'!$A96,[1]Translation!$A:$S,'[1]Diversity&amp;Inclusion'!B$1+12,FALSE))</f>
        <v>г. Алматы</v>
      </c>
      <c r="C96" s="313" t="str" cm="1">
        <f t="array" ref="C96">_xlfn.IFS([1]Content_!$D$7=1,VLOOKUP('[1]Diversity&amp;Inclusion'!$A96,[1]Translation!$A:$S,'[1]Diversity&amp;Inclusion'!C$1,FALSE),[1]Content_!$D$7=2,VLOOKUP('[1]Diversity&amp;Inclusion'!$A96,[1]Translation!$A:$S,'[1]Diversity&amp;Inclusion'!C$1+6,FALSE),[1]Content_!$D$7=3,VLOOKUP('[1]Diversity&amp;Inclusion'!$A96,[1]Translation!$A:$S,'[1]Diversity&amp;Inclusion'!C$1+12,FALSE))</f>
        <v>чел.</v>
      </c>
      <c r="D96" s="297">
        <v>263</v>
      </c>
      <c r="E96" s="297">
        <v>246</v>
      </c>
      <c r="F96" s="297">
        <v>254</v>
      </c>
      <c r="G96" s="402">
        <v>293</v>
      </c>
      <c r="H96" s="523">
        <v>173</v>
      </c>
      <c r="I96" s="103"/>
      <c r="J96" s="103"/>
      <c r="K96" s="103"/>
    </row>
    <row r="97" spans="1:11" ht="16" x14ac:dyDescent="0.2">
      <c r="A97" s="2" t="s">
        <v>758</v>
      </c>
      <c r="B97" s="389" t="str" cm="1">
        <f t="array" ref="B97">_xlfn.IFS([1]Content_!$D$7=1,VLOOKUP('[1]Diversity&amp;Inclusion'!$A97,[1]Translation!$A:$S,'[1]Diversity&amp;Inclusion'!B$1,FALSE),[1]Content_!$D$7=2,VLOOKUP('[1]Diversity&amp;Inclusion'!$A97,[1]Translation!$A:$S,'[1]Diversity&amp;Inclusion'!B$1+6,FALSE),[1]Content_!$D$7=3,VLOOKUP('[1]Diversity&amp;Inclusion'!$A97,[1]Translation!$A:$S,'[1]Diversity&amp;Inclusion'!B$1+12,FALSE))</f>
        <v>г. Шымкент</v>
      </c>
      <c r="C97" s="313" t="str" cm="1">
        <f t="array" ref="C97">_xlfn.IFS([1]Content_!$D$7=1,VLOOKUP('[1]Diversity&amp;Inclusion'!$A97,[1]Translation!$A:$S,'[1]Diversity&amp;Inclusion'!C$1,FALSE),[1]Content_!$D$7=2,VLOOKUP('[1]Diversity&amp;Inclusion'!$A97,[1]Translation!$A:$S,'[1]Diversity&amp;Inclusion'!C$1+6,FALSE),[1]Content_!$D$7=3,VLOOKUP('[1]Diversity&amp;Inclusion'!$A97,[1]Translation!$A:$S,'[1]Diversity&amp;Inclusion'!C$1+12,FALSE))</f>
        <v>чел.</v>
      </c>
      <c r="D97" s="297">
        <v>79</v>
      </c>
      <c r="E97" s="297">
        <v>105</v>
      </c>
      <c r="F97" s="297">
        <v>114</v>
      </c>
      <c r="G97" s="402">
        <v>80</v>
      </c>
      <c r="H97" s="523">
        <v>80</v>
      </c>
      <c r="I97" s="103"/>
      <c r="J97" s="103"/>
      <c r="K97" s="103"/>
    </row>
    <row r="98" spans="1:11" ht="16" x14ac:dyDescent="0.2">
      <c r="A98" s="2" t="s">
        <v>759</v>
      </c>
      <c r="B98" s="399" t="str" cm="1">
        <f t="array" ref="B98">_xlfn.IFS([1]Content_!$D$7=1,VLOOKUP('[1]Diversity&amp;Inclusion'!$A98,[1]Translation!$A:$S,'[1]Diversity&amp;Inclusion'!B$1,FALSE),[1]Content_!$D$7=2,VLOOKUP('[1]Diversity&amp;Inclusion'!$A98,[1]Translation!$A:$S,'[1]Diversity&amp;Inclusion'!B$1+6,FALSE),[1]Content_!$D$7=3,VLOOKUP('[1]Diversity&amp;Inclusion'!$A98,[1]Translation!$A:$S,'[1]Diversity&amp;Inclusion'!B$1+12,FALSE))</f>
        <v>За пределами Республики Казахстан</v>
      </c>
      <c r="C98" s="100" t="str" cm="1">
        <f t="array" ref="C98">_xlfn.IFS([1]Content_!$D$7=1,VLOOKUP('[1]Diversity&amp;Inclusion'!$A98,[1]Translation!$A:$S,'[1]Diversity&amp;Inclusion'!C$1,FALSE),[1]Content_!$D$7=2,VLOOKUP('[1]Diversity&amp;Inclusion'!$A98,[1]Translation!$A:$S,'[1]Diversity&amp;Inclusion'!C$1+6,FALSE),[1]Content_!$D$7=3,VLOOKUP('[1]Diversity&amp;Inclusion'!$A98,[1]Translation!$A:$S,'[1]Diversity&amp;Inclusion'!C$1+12,FALSE))</f>
        <v>чел.</v>
      </c>
      <c r="D98" s="300">
        <v>11</v>
      </c>
      <c r="E98" s="300">
        <v>8</v>
      </c>
      <c r="F98" s="300">
        <v>12</v>
      </c>
      <c r="G98" s="404">
        <v>15</v>
      </c>
      <c r="H98" s="514">
        <v>48</v>
      </c>
      <c r="I98" s="103"/>
      <c r="J98" s="103"/>
      <c r="K98" s="103"/>
    </row>
    <row r="99" spans="1:11" ht="20.5" customHeight="1" x14ac:dyDescent="0.2">
      <c r="B99" s="382"/>
      <c r="C99" s="170"/>
      <c r="D99" s="170"/>
      <c r="E99" s="170"/>
      <c r="F99" s="170"/>
      <c r="G99" s="170"/>
      <c r="H99" s="594"/>
      <c r="I99" s="103"/>
      <c r="J99" s="103"/>
      <c r="K99" s="103"/>
    </row>
    <row r="100" spans="1:11" ht="20.5" customHeight="1" x14ac:dyDescent="0.2">
      <c r="B100" s="382"/>
      <c r="C100" s="170"/>
      <c r="D100" s="170"/>
      <c r="E100" s="170"/>
      <c r="F100" s="170"/>
      <c r="G100" s="170"/>
      <c r="H100" s="580"/>
      <c r="I100" s="103"/>
      <c r="J100" s="103"/>
      <c r="K100" s="103"/>
    </row>
    <row r="101" spans="1:11" ht="20.5" customHeight="1" x14ac:dyDescent="0.2">
      <c r="B101" s="382"/>
      <c r="C101" s="170"/>
      <c r="D101" s="170"/>
      <c r="E101" s="170"/>
      <c r="F101" s="170"/>
      <c r="G101" s="170"/>
      <c r="H101" s="580"/>
      <c r="I101" s="103"/>
      <c r="J101" s="103"/>
      <c r="K101" s="103"/>
    </row>
    <row r="102" spans="1:11" ht="20.5" customHeight="1" x14ac:dyDescent="0.2">
      <c r="B102" s="382"/>
      <c r="C102" s="170"/>
      <c r="D102" s="170"/>
      <c r="E102" s="170"/>
      <c r="F102" s="170"/>
      <c r="G102" s="170"/>
      <c r="H102" s="580"/>
      <c r="I102" s="103"/>
      <c r="J102" s="103"/>
      <c r="K102" s="103"/>
    </row>
    <row r="103" spans="1:11" ht="20.5" customHeight="1" x14ac:dyDescent="0.2">
      <c r="B103" s="382"/>
      <c r="C103" s="170"/>
      <c r="D103" s="170"/>
      <c r="E103" s="170"/>
      <c r="F103" s="170"/>
      <c r="G103" s="170"/>
      <c r="H103" s="580"/>
      <c r="I103" s="103"/>
      <c r="J103" s="103"/>
      <c r="K103" s="103"/>
    </row>
    <row r="104" spans="1:11" ht="20.5" customHeight="1" x14ac:dyDescent="0.2">
      <c r="B104" s="382"/>
      <c r="C104" s="170"/>
      <c r="D104" s="170"/>
      <c r="E104" s="170"/>
      <c r="F104" s="170"/>
      <c r="G104" s="170"/>
      <c r="H104" s="580"/>
      <c r="I104" s="103"/>
      <c r="J104" s="103"/>
      <c r="K104" s="103"/>
    </row>
    <row r="105" spans="1:11" ht="20.5" customHeight="1" x14ac:dyDescent="0.2">
      <c r="B105" s="382"/>
      <c r="C105" s="170"/>
      <c r="D105" s="170"/>
      <c r="E105" s="170"/>
      <c r="F105" s="170"/>
      <c r="G105" s="170"/>
      <c r="H105" s="580"/>
      <c r="I105" s="103"/>
      <c r="J105" s="103"/>
      <c r="K105" s="103"/>
    </row>
    <row r="106" spans="1:11" ht="20.5" customHeight="1" x14ac:dyDescent="0.2">
      <c r="B106" s="382"/>
      <c r="C106" s="170"/>
      <c r="D106" s="170"/>
      <c r="E106" s="170"/>
      <c r="F106" s="170"/>
      <c r="G106" s="170"/>
      <c r="H106" s="580"/>
      <c r="I106" s="103"/>
      <c r="J106" s="103"/>
      <c r="K106" s="103"/>
    </row>
    <row r="107" spans="1:11" ht="20.5" customHeight="1" x14ac:dyDescent="0.2">
      <c r="B107" s="382"/>
      <c r="C107" s="170"/>
      <c r="D107" s="170"/>
      <c r="E107" s="170"/>
      <c r="F107" s="170"/>
      <c r="G107" s="170"/>
      <c r="H107" s="580"/>
      <c r="I107" s="103"/>
      <c r="J107" s="103"/>
      <c r="K107" s="103"/>
    </row>
    <row r="108" spans="1:11" ht="20.5" customHeight="1" x14ac:dyDescent="0.2">
      <c r="B108" s="382"/>
      <c r="C108" s="170"/>
      <c r="D108" s="170"/>
      <c r="E108" s="170"/>
      <c r="F108" s="170"/>
      <c r="G108" s="170"/>
      <c r="H108" s="580"/>
      <c r="I108" s="103"/>
      <c r="J108" s="103"/>
      <c r="K108" s="103"/>
    </row>
    <row r="109" spans="1:11" ht="20.5" customHeight="1" x14ac:dyDescent="0.2">
      <c r="B109" s="382"/>
      <c r="C109" s="170"/>
      <c r="D109" s="170"/>
      <c r="E109" s="170"/>
      <c r="F109" s="170"/>
      <c r="G109" s="170"/>
      <c r="H109" s="580"/>
      <c r="I109" s="103"/>
      <c r="J109" s="103"/>
      <c r="K109" s="103"/>
    </row>
    <row r="110" spans="1:11" ht="20.5" customHeight="1" x14ac:dyDescent="0.2">
      <c r="B110" s="382"/>
      <c r="C110" s="170"/>
      <c r="D110" s="170"/>
      <c r="E110" s="170"/>
      <c r="F110" s="170"/>
      <c r="G110" s="170"/>
      <c r="H110" s="580"/>
      <c r="I110" s="103"/>
      <c r="J110" s="103"/>
      <c r="K110" s="103"/>
    </row>
    <row r="111" spans="1:11" ht="20.5" customHeight="1" x14ac:dyDescent="0.2">
      <c r="B111" s="382"/>
      <c r="C111" s="170"/>
      <c r="D111" s="170"/>
      <c r="E111" s="170"/>
      <c r="F111" s="170"/>
      <c r="G111" s="170"/>
      <c r="H111" s="580"/>
      <c r="I111" s="103"/>
      <c r="J111" s="103"/>
      <c r="K111" s="103"/>
    </row>
    <row r="112" spans="1:11" ht="20.5" customHeight="1" x14ac:dyDescent="0.2">
      <c r="B112" s="382"/>
      <c r="C112" s="170"/>
      <c r="D112" s="170"/>
      <c r="E112" s="170"/>
      <c r="F112" s="170"/>
      <c r="G112" s="170"/>
      <c r="H112" s="580"/>
      <c r="I112" s="103"/>
      <c r="J112" s="103"/>
      <c r="K112" s="103"/>
    </row>
    <row r="113" spans="2:11" ht="20.5" customHeight="1" x14ac:dyDescent="0.2">
      <c r="B113" s="382"/>
      <c r="C113" s="170"/>
      <c r="D113" s="170"/>
      <c r="E113" s="170"/>
      <c r="F113" s="170"/>
      <c r="G113" s="170"/>
      <c r="H113" s="580"/>
      <c r="I113" s="103"/>
      <c r="J113" s="103"/>
      <c r="K113" s="103"/>
    </row>
    <row r="114" spans="2:11" ht="20.5" customHeight="1" x14ac:dyDescent="0.2">
      <c r="B114" s="382"/>
      <c r="C114" s="170"/>
      <c r="D114" s="170"/>
      <c r="E114" s="170"/>
      <c r="F114" s="170"/>
      <c r="G114" s="170"/>
      <c r="H114" s="580"/>
      <c r="I114" s="103"/>
      <c r="J114" s="103"/>
      <c r="K114" s="103"/>
    </row>
    <row r="115" spans="2:11" ht="20.5" customHeight="1" x14ac:dyDescent="0.2">
      <c r="B115" s="382"/>
      <c r="C115" s="170"/>
      <c r="D115" s="170"/>
      <c r="E115" s="170"/>
      <c r="F115" s="170"/>
      <c r="G115" s="170"/>
      <c r="H115" s="580"/>
      <c r="I115" s="103"/>
      <c r="J115" s="103"/>
      <c r="K115" s="103"/>
    </row>
    <row r="116" spans="2:11" ht="20.5" customHeight="1" x14ac:dyDescent="0.2">
      <c r="B116" s="382"/>
      <c r="C116" s="170"/>
      <c r="D116" s="170"/>
      <c r="E116" s="170"/>
      <c r="F116" s="170"/>
      <c r="G116" s="170"/>
      <c r="H116" s="580"/>
      <c r="I116" s="103"/>
      <c r="J116" s="103"/>
      <c r="K116" s="103"/>
    </row>
    <row r="117" spans="2:11" ht="20.5" customHeight="1" x14ac:dyDescent="0.2">
      <c r="B117" s="382"/>
      <c r="C117" s="170"/>
      <c r="D117" s="170"/>
      <c r="E117" s="170"/>
      <c r="F117" s="170"/>
      <c r="G117" s="170"/>
      <c r="H117" s="580"/>
      <c r="I117" s="103"/>
      <c r="J117" s="103"/>
      <c r="K117" s="103"/>
    </row>
    <row r="118" spans="2:11" ht="20.5" customHeight="1" x14ac:dyDescent="0.2">
      <c r="B118" s="382"/>
      <c r="C118" s="170"/>
      <c r="D118" s="170"/>
      <c r="E118" s="170"/>
      <c r="F118" s="170"/>
      <c r="G118" s="170"/>
      <c r="H118" s="580"/>
      <c r="I118" s="103"/>
      <c r="J118" s="103"/>
      <c r="K118" s="103"/>
    </row>
    <row r="119" spans="2:11" ht="20.5" customHeight="1" x14ac:dyDescent="0.2">
      <c r="B119" s="382"/>
      <c r="C119" s="170"/>
      <c r="D119" s="170"/>
      <c r="E119" s="170"/>
      <c r="F119" s="170"/>
      <c r="G119" s="170"/>
      <c r="H119" s="580"/>
      <c r="I119" s="103"/>
      <c r="J119" s="103"/>
      <c r="K119" s="103"/>
    </row>
    <row r="120" spans="2:11" ht="20.5" customHeight="1" x14ac:dyDescent="0.2">
      <c r="B120" s="382"/>
      <c r="C120" s="170"/>
      <c r="D120" s="170"/>
      <c r="E120" s="170"/>
      <c r="F120" s="170"/>
      <c r="G120" s="170"/>
      <c r="H120" s="580"/>
      <c r="I120" s="103"/>
      <c r="J120" s="103"/>
      <c r="K120" s="103"/>
    </row>
    <row r="121" spans="2:11" ht="20.5" customHeight="1" x14ac:dyDescent="0.2">
      <c r="B121" s="382"/>
      <c r="C121" s="170"/>
      <c r="D121" s="170"/>
      <c r="E121" s="170"/>
      <c r="F121" s="170"/>
      <c r="G121" s="170"/>
      <c r="H121" s="580"/>
      <c r="I121" s="103"/>
      <c r="J121" s="103"/>
      <c r="K121" s="103"/>
    </row>
    <row r="122" spans="2:11" ht="20.5" customHeight="1" x14ac:dyDescent="0.2">
      <c r="B122" s="382"/>
      <c r="C122" s="170"/>
      <c r="D122" s="170"/>
      <c r="E122" s="170"/>
      <c r="F122" s="170"/>
      <c r="G122" s="170"/>
      <c r="H122" s="580"/>
      <c r="I122" s="103"/>
      <c r="J122" s="103"/>
      <c r="K122" s="103"/>
    </row>
    <row r="123" spans="2:11" ht="20.5" customHeight="1" x14ac:dyDescent="0.2">
      <c r="B123" s="382"/>
      <c r="C123" s="170"/>
      <c r="D123" s="170"/>
      <c r="E123" s="170"/>
      <c r="F123" s="170"/>
      <c r="G123" s="170"/>
      <c r="H123" s="580"/>
      <c r="I123" s="103"/>
      <c r="J123" s="103"/>
      <c r="K123" s="103"/>
    </row>
    <row r="124" spans="2:11" ht="20.5" customHeight="1" x14ac:dyDescent="0.2">
      <c r="B124" s="382"/>
      <c r="C124" s="170"/>
      <c r="D124" s="170"/>
      <c r="E124" s="170"/>
      <c r="F124" s="170"/>
      <c r="G124" s="170"/>
      <c r="H124" s="580"/>
      <c r="I124" s="103"/>
      <c r="J124" s="103"/>
      <c r="K124" s="103"/>
    </row>
    <row r="125" spans="2:11" ht="20.5" customHeight="1" x14ac:dyDescent="0.2">
      <c r="B125" s="382"/>
      <c r="C125" s="170"/>
      <c r="D125" s="170"/>
      <c r="E125" s="170"/>
      <c r="F125" s="170"/>
      <c r="G125" s="170"/>
      <c r="H125" s="580"/>
      <c r="I125" s="103"/>
      <c r="J125" s="103"/>
      <c r="K125" s="103"/>
    </row>
    <row r="126" spans="2:11" ht="20.5" customHeight="1" x14ac:dyDescent="0.2">
      <c r="B126" s="382"/>
      <c r="C126" s="170"/>
      <c r="D126" s="170"/>
      <c r="E126" s="170"/>
      <c r="F126" s="170"/>
      <c r="G126" s="170"/>
      <c r="H126" s="580"/>
      <c r="I126" s="103"/>
      <c r="J126" s="103"/>
      <c r="K126" s="103"/>
    </row>
    <row r="127" spans="2:11" ht="20.5" customHeight="1" x14ac:dyDescent="0.2">
      <c r="B127" s="382"/>
      <c r="C127" s="170"/>
      <c r="D127" s="170"/>
      <c r="E127" s="170"/>
      <c r="F127" s="170"/>
      <c r="G127" s="170"/>
      <c r="H127" s="580"/>
      <c r="I127" s="103"/>
      <c r="J127" s="103"/>
      <c r="K127" s="103"/>
    </row>
    <row r="128" spans="2:11" ht="20.5" customHeight="1" x14ac:dyDescent="0.2">
      <c r="B128" s="382"/>
      <c r="C128" s="170"/>
      <c r="D128" s="170"/>
      <c r="E128" s="170"/>
      <c r="F128" s="170"/>
      <c r="G128" s="170"/>
      <c r="H128" s="580"/>
      <c r="I128" s="103"/>
      <c r="J128" s="103"/>
      <c r="K128" s="103"/>
    </row>
    <row r="129" spans="2:11" ht="20.5" customHeight="1" x14ac:dyDescent="0.2">
      <c r="B129" s="382"/>
      <c r="C129" s="170"/>
      <c r="D129" s="170"/>
      <c r="E129" s="170"/>
      <c r="F129" s="170"/>
      <c r="G129" s="170"/>
      <c r="H129" s="580"/>
      <c r="I129" s="103"/>
      <c r="J129" s="103"/>
      <c r="K129" s="103"/>
    </row>
    <row r="130" spans="2:11" ht="20.5" customHeight="1" x14ac:dyDescent="0.2">
      <c r="B130" s="382"/>
      <c r="C130" s="170"/>
      <c r="D130" s="170"/>
      <c r="E130" s="170"/>
      <c r="F130" s="170"/>
      <c r="G130" s="170"/>
      <c r="H130" s="580"/>
      <c r="I130" s="103"/>
      <c r="J130" s="103"/>
      <c r="K130" s="103"/>
    </row>
    <row r="131" spans="2:11" ht="20.5" customHeight="1" x14ac:dyDescent="0.2">
      <c r="B131" s="382"/>
      <c r="C131" s="170"/>
      <c r="D131" s="170"/>
      <c r="E131" s="170"/>
      <c r="F131" s="170"/>
      <c r="G131" s="170"/>
      <c r="H131" s="580"/>
      <c r="I131" s="103"/>
      <c r="J131" s="103"/>
      <c r="K131" s="103"/>
    </row>
    <row r="132" spans="2:11" ht="20.5" customHeight="1" x14ac:dyDescent="0.2">
      <c r="B132" s="382"/>
      <c r="C132" s="170"/>
      <c r="D132" s="170"/>
      <c r="E132" s="170"/>
      <c r="F132" s="170"/>
      <c r="G132" s="170"/>
      <c r="H132" s="580"/>
      <c r="I132" s="103"/>
      <c r="J132" s="103"/>
      <c r="K132" s="103"/>
    </row>
    <row r="133" spans="2:11" ht="20.5" customHeight="1" x14ac:dyDescent="0.2">
      <c r="B133" s="382"/>
      <c r="C133" s="170"/>
      <c r="D133" s="170"/>
      <c r="E133" s="170"/>
      <c r="F133" s="170"/>
      <c r="G133" s="170"/>
      <c r="H133" s="580"/>
      <c r="I133" s="103"/>
      <c r="J133" s="103"/>
      <c r="K133" s="103"/>
    </row>
    <row r="134" spans="2:11" ht="20.5" customHeight="1" x14ac:dyDescent="0.2">
      <c r="B134" s="382"/>
      <c r="C134" s="170"/>
      <c r="D134" s="170"/>
      <c r="E134" s="170"/>
      <c r="F134" s="170"/>
      <c r="G134" s="170"/>
      <c r="H134" s="580"/>
      <c r="I134" s="103"/>
      <c r="J134" s="103"/>
      <c r="K134" s="103"/>
    </row>
    <row r="135" spans="2:11" ht="20.5" customHeight="1" x14ac:dyDescent="0.2">
      <c r="B135" s="382"/>
      <c r="C135" s="170"/>
      <c r="D135" s="170"/>
      <c r="E135" s="170"/>
      <c r="F135" s="170"/>
      <c r="G135" s="170"/>
      <c r="H135" s="580"/>
      <c r="I135" s="103"/>
      <c r="J135" s="103"/>
      <c r="K135" s="103"/>
    </row>
    <row r="136" spans="2:11" ht="20.5" customHeight="1" x14ac:dyDescent="0.2">
      <c r="B136" s="382"/>
      <c r="C136" s="170"/>
      <c r="D136" s="170"/>
      <c r="E136" s="170"/>
      <c r="F136" s="170"/>
      <c r="G136" s="170"/>
      <c r="H136" s="580"/>
      <c r="I136" s="103"/>
      <c r="J136" s="103"/>
      <c r="K136" s="103"/>
    </row>
    <row r="137" spans="2:11" ht="20.5" customHeight="1" x14ac:dyDescent="0.2">
      <c r="B137" s="382"/>
      <c r="C137" s="170"/>
      <c r="D137" s="170"/>
      <c r="E137" s="170"/>
      <c r="F137" s="170"/>
      <c r="G137" s="170"/>
      <c r="H137" s="580"/>
      <c r="I137" s="103"/>
      <c r="J137" s="103"/>
      <c r="K137" s="103"/>
    </row>
    <row r="138" spans="2:11" ht="20.5" customHeight="1" x14ac:dyDescent="0.2">
      <c r="B138" s="382"/>
      <c r="C138" s="170"/>
      <c r="D138" s="170"/>
      <c r="E138" s="170"/>
      <c r="F138" s="170"/>
      <c r="G138" s="170"/>
      <c r="H138" s="580"/>
      <c r="I138" s="103"/>
      <c r="J138" s="103"/>
      <c r="K138" s="103"/>
    </row>
    <row r="139" spans="2:11" ht="20.5" customHeight="1" x14ac:dyDescent="0.2">
      <c r="B139" s="382"/>
      <c r="C139" s="170"/>
      <c r="D139" s="170"/>
      <c r="E139" s="170"/>
      <c r="F139" s="170"/>
      <c r="G139" s="170"/>
      <c r="H139" s="580"/>
      <c r="I139" s="103"/>
      <c r="J139" s="103"/>
      <c r="K139" s="103"/>
    </row>
    <row r="140" spans="2:11" ht="20.5" customHeight="1" x14ac:dyDescent="0.2">
      <c r="B140" s="382"/>
      <c r="C140" s="170"/>
      <c r="D140" s="170"/>
      <c r="E140" s="170"/>
      <c r="F140" s="170"/>
      <c r="G140" s="170"/>
      <c r="H140" s="580"/>
      <c r="I140" s="103"/>
      <c r="J140" s="103"/>
      <c r="K140" s="103"/>
    </row>
    <row r="141" spans="2:11" ht="20.5" customHeight="1" x14ac:dyDescent="0.2">
      <c r="B141" s="382"/>
      <c r="C141" s="170"/>
      <c r="D141" s="170"/>
      <c r="E141" s="170"/>
      <c r="F141" s="170"/>
      <c r="G141" s="170"/>
      <c r="H141" s="580"/>
      <c r="I141" s="103"/>
      <c r="J141" s="103"/>
      <c r="K141" s="103"/>
    </row>
    <row r="142" spans="2:11" ht="20.5" customHeight="1" x14ac:dyDescent="0.2">
      <c r="B142" s="382"/>
      <c r="C142" s="170"/>
      <c r="D142" s="170"/>
      <c r="E142" s="170"/>
      <c r="F142" s="170"/>
      <c r="G142" s="170"/>
      <c r="H142" s="580"/>
      <c r="I142" s="103"/>
      <c r="J142" s="103"/>
      <c r="K142" s="103"/>
    </row>
    <row r="143" spans="2:11" ht="20.5" customHeight="1" x14ac:dyDescent="0.2">
      <c r="B143" s="382"/>
      <c r="C143" s="170"/>
      <c r="D143" s="170"/>
      <c r="E143" s="170"/>
      <c r="F143" s="170"/>
      <c r="G143" s="170"/>
      <c r="H143" s="580"/>
      <c r="I143" s="103"/>
      <c r="J143" s="103"/>
      <c r="K143" s="103"/>
    </row>
    <row r="144" spans="2:11" ht="20.5" customHeight="1" x14ac:dyDescent="0.2">
      <c r="B144" s="382"/>
      <c r="C144" s="170"/>
      <c r="D144" s="170"/>
      <c r="E144" s="170"/>
      <c r="F144" s="170"/>
      <c r="G144" s="170"/>
      <c r="H144" s="580"/>
      <c r="I144" s="103"/>
      <c r="J144" s="103"/>
      <c r="K144" s="103"/>
    </row>
    <row r="145" spans="2:11" ht="20.5" customHeight="1" x14ac:dyDescent="0.2">
      <c r="B145" s="382"/>
      <c r="C145" s="170"/>
      <c r="D145" s="170"/>
      <c r="E145" s="170"/>
      <c r="F145" s="170"/>
      <c r="G145" s="170"/>
      <c r="H145" s="580"/>
      <c r="I145" s="103"/>
      <c r="J145" s="103"/>
      <c r="K145" s="103"/>
    </row>
    <row r="146" spans="2:11" ht="20.5" customHeight="1" x14ac:dyDescent="0.2">
      <c r="B146" s="382"/>
      <c r="C146" s="170"/>
      <c r="D146" s="170"/>
      <c r="E146" s="170"/>
      <c r="F146" s="170"/>
      <c r="G146" s="170"/>
      <c r="H146" s="580"/>
      <c r="I146" s="103"/>
      <c r="J146" s="103"/>
      <c r="K146" s="103"/>
    </row>
    <row r="147" spans="2:11" ht="20.5" customHeight="1" x14ac:dyDescent="0.2">
      <c r="B147" s="382"/>
      <c r="C147" s="170"/>
      <c r="D147" s="170"/>
      <c r="E147" s="170"/>
      <c r="F147" s="170"/>
      <c r="G147" s="170"/>
      <c r="H147" s="580"/>
      <c r="I147" s="103"/>
      <c r="J147" s="103"/>
      <c r="K147" s="103"/>
    </row>
    <row r="148" spans="2:11" ht="20.5" customHeight="1" x14ac:dyDescent="0.2">
      <c r="B148" s="382"/>
      <c r="C148" s="170"/>
      <c r="D148" s="170"/>
      <c r="E148" s="170"/>
      <c r="F148" s="170"/>
      <c r="G148" s="170"/>
      <c r="H148" s="580"/>
      <c r="I148" s="103"/>
      <c r="J148" s="103"/>
      <c r="K148" s="103"/>
    </row>
    <row r="149" spans="2:11" ht="20.5" customHeight="1" x14ac:dyDescent="0.2">
      <c r="B149" s="382"/>
      <c r="C149" s="170"/>
      <c r="D149" s="170"/>
      <c r="E149" s="170"/>
      <c r="F149" s="170"/>
      <c r="G149" s="170"/>
      <c r="H149" s="580"/>
      <c r="I149" s="103"/>
      <c r="J149" s="103"/>
      <c r="K149" s="103"/>
    </row>
    <row r="150" spans="2:11" ht="20.5" customHeight="1" x14ac:dyDescent="0.2">
      <c r="B150" s="382"/>
      <c r="C150" s="170"/>
      <c r="D150" s="170"/>
      <c r="E150" s="170"/>
      <c r="F150" s="170"/>
      <c r="G150" s="170"/>
      <c r="H150" s="580"/>
      <c r="I150" s="103"/>
      <c r="J150" s="103"/>
      <c r="K150" s="103"/>
    </row>
    <row r="151" spans="2:11" ht="20.5" customHeight="1" x14ac:dyDescent="0.2">
      <c r="B151" s="382"/>
      <c r="C151" s="170"/>
      <c r="D151" s="170"/>
      <c r="E151" s="170"/>
      <c r="F151" s="170"/>
      <c r="G151" s="170"/>
      <c r="H151" s="580"/>
      <c r="I151" s="103"/>
      <c r="J151" s="103"/>
      <c r="K151" s="103"/>
    </row>
    <row r="152" spans="2:11" ht="20.5" customHeight="1" x14ac:dyDescent="0.2">
      <c r="B152" s="382"/>
      <c r="C152" s="170"/>
      <c r="D152" s="170"/>
      <c r="E152" s="170"/>
      <c r="F152" s="170"/>
      <c r="G152" s="170"/>
      <c r="H152" s="580"/>
      <c r="I152" s="103"/>
      <c r="J152" s="103"/>
      <c r="K152" s="103"/>
    </row>
    <row r="153" spans="2:11" ht="20.5" customHeight="1" x14ac:dyDescent="0.2">
      <c r="B153" s="382"/>
      <c r="C153" s="170"/>
      <c r="D153" s="170"/>
      <c r="E153" s="170"/>
      <c r="F153" s="170"/>
      <c r="G153" s="170"/>
      <c r="H153" s="580"/>
      <c r="I153" s="103"/>
      <c r="J153" s="103"/>
      <c r="K153" s="103"/>
    </row>
    <row r="154" spans="2:11" ht="20.5" customHeight="1" x14ac:dyDescent="0.2">
      <c r="B154" s="382"/>
      <c r="C154" s="170"/>
      <c r="D154" s="170"/>
      <c r="E154" s="170"/>
      <c r="F154" s="170"/>
      <c r="G154" s="170"/>
      <c r="H154" s="580"/>
      <c r="I154" s="103"/>
      <c r="J154" s="103"/>
      <c r="K154" s="103"/>
    </row>
    <row r="155" spans="2:11" ht="20.5" customHeight="1" x14ac:dyDescent="0.2">
      <c r="B155" s="382"/>
      <c r="C155" s="170"/>
      <c r="D155" s="170"/>
      <c r="E155" s="170"/>
      <c r="F155" s="170"/>
      <c r="G155" s="170"/>
      <c r="H155" s="580"/>
      <c r="I155" s="103"/>
      <c r="J155" s="103"/>
      <c r="K155" s="103"/>
    </row>
    <row r="156" spans="2:11" ht="20.5" customHeight="1" x14ac:dyDescent="0.2">
      <c r="B156" s="382"/>
      <c r="C156" s="170"/>
      <c r="D156" s="170"/>
      <c r="E156" s="170"/>
      <c r="F156" s="170"/>
      <c r="G156" s="170"/>
      <c r="H156" s="580"/>
      <c r="I156" s="103"/>
      <c r="J156" s="103"/>
      <c r="K156" s="103"/>
    </row>
    <row r="157" spans="2:11" ht="20.5" customHeight="1" x14ac:dyDescent="0.2">
      <c r="B157" s="382"/>
      <c r="C157" s="170"/>
      <c r="D157" s="170"/>
      <c r="E157" s="170"/>
      <c r="F157" s="170"/>
      <c r="G157" s="170"/>
      <c r="H157" s="580"/>
      <c r="I157" s="103"/>
      <c r="J157" s="103"/>
      <c r="K157" s="103"/>
    </row>
    <row r="158" spans="2:11" ht="20.5" customHeight="1" x14ac:dyDescent="0.2">
      <c r="B158" s="382"/>
      <c r="C158" s="170"/>
      <c r="D158" s="170"/>
      <c r="E158" s="170"/>
      <c r="F158" s="170"/>
      <c r="G158" s="170"/>
      <c r="H158" s="580"/>
      <c r="I158" s="103"/>
      <c r="J158" s="103"/>
      <c r="K158" s="103"/>
    </row>
    <row r="159" spans="2:11" ht="20.5" customHeight="1" x14ac:dyDescent="0.2">
      <c r="B159" s="382"/>
      <c r="C159" s="170"/>
      <c r="D159" s="170"/>
      <c r="E159" s="170"/>
      <c r="F159" s="170"/>
      <c r="G159" s="170"/>
      <c r="H159" s="580"/>
      <c r="I159" s="103"/>
      <c r="J159" s="103"/>
      <c r="K159" s="103"/>
    </row>
    <row r="160" spans="2:11" ht="20.5" customHeight="1" x14ac:dyDescent="0.2">
      <c r="B160" s="382"/>
      <c r="C160" s="170"/>
      <c r="D160" s="170"/>
      <c r="E160" s="170"/>
      <c r="F160" s="170"/>
      <c r="G160" s="170"/>
      <c r="H160" s="580"/>
      <c r="I160" s="103"/>
      <c r="J160" s="103"/>
      <c r="K160" s="103"/>
    </row>
    <row r="161" spans="2:11" ht="20.5" customHeight="1" x14ac:dyDescent="0.2">
      <c r="B161" s="382"/>
      <c r="C161" s="170"/>
      <c r="D161" s="170"/>
      <c r="E161" s="170"/>
      <c r="F161" s="170"/>
      <c r="G161" s="170"/>
      <c r="H161" s="580"/>
      <c r="I161" s="103"/>
      <c r="J161" s="103"/>
      <c r="K161" s="103"/>
    </row>
    <row r="162" spans="2:11" ht="20.5" customHeight="1" x14ac:dyDescent="0.2">
      <c r="B162" s="382"/>
      <c r="C162" s="170"/>
      <c r="D162" s="170"/>
      <c r="E162" s="170"/>
      <c r="F162" s="170"/>
      <c r="G162" s="170"/>
      <c r="H162" s="580"/>
      <c r="I162" s="103"/>
      <c r="J162" s="103"/>
      <c r="K162" s="103"/>
    </row>
    <row r="163" spans="2:11" ht="20.5" customHeight="1" x14ac:dyDescent="0.2">
      <c r="B163" s="382"/>
      <c r="C163" s="170"/>
      <c r="D163" s="170"/>
      <c r="E163" s="170"/>
      <c r="F163" s="170"/>
      <c r="G163" s="170"/>
      <c r="H163" s="580"/>
      <c r="I163" s="103"/>
      <c r="J163" s="103"/>
      <c r="K163" s="103"/>
    </row>
    <row r="164" spans="2:11" ht="20.5" customHeight="1" x14ac:dyDescent="0.2">
      <c r="B164" s="382"/>
      <c r="C164" s="170"/>
      <c r="D164" s="170"/>
      <c r="E164" s="170"/>
      <c r="F164" s="170"/>
      <c r="G164" s="170"/>
      <c r="H164" s="580"/>
      <c r="I164" s="103"/>
      <c r="J164" s="103"/>
      <c r="K164" s="103"/>
    </row>
    <row r="165" spans="2:11" ht="20.5" customHeight="1" x14ac:dyDescent="0.2">
      <c r="B165" s="382"/>
      <c r="C165" s="170"/>
      <c r="D165" s="170"/>
      <c r="E165" s="170"/>
      <c r="F165" s="170"/>
      <c r="G165" s="170"/>
      <c r="H165" s="580"/>
      <c r="I165" s="103"/>
      <c r="J165" s="103"/>
      <c r="K165" s="103"/>
    </row>
    <row r="166" spans="2:11" ht="20.5" customHeight="1" x14ac:dyDescent="0.2">
      <c r="B166" s="382"/>
      <c r="C166" s="170"/>
      <c r="D166" s="170"/>
      <c r="E166" s="170"/>
      <c r="F166" s="170"/>
      <c r="G166" s="170"/>
      <c r="H166" s="580"/>
      <c r="I166" s="103"/>
      <c r="J166" s="103"/>
      <c r="K166" s="103"/>
    </row>
    <row r="167" spans="2:11" ht="20.5" customHeight="1" x14ac:dyDescent="0.2">
      <c r="B167" s="382"/>
      <c r="C167" s="170"/>
      <c r="D167" s="170"/>
      <c r="E167" s="170"/>
      <c r="F167" s="170"/>
      <c r="G167" s="170"/>
      <c r="H167" s="580"/>
      <c r="I167" s="103"/>
      <c r="J167" s="103"/>
      <c r="K167" s="103"/>
    </row>
    <row r="168" spans="2:11" ht="20.5" customHeight="1" x14ac:dyDescent="0.2">
      <c r="B168" s="382"/>
      <c r="C168" s="170"/>
      <c r="D168" s="170"/>
      <c r="E168" s="170"/>
      <c r="F168" s="170"/>
      <c r="G168" s="170"/>
      <c r="H168" s="580"/>
      <c r="I168" s="103"/>
      <c r="J168" s="103"/>
      <c r="K168" s="103"/>
    </row>
    <row r="169" spans="2:11" ht="20.5" customHeight="1" x14ac:dyDescent="0.2">
      <c r="B169" s="382"/>
      <c r="C169" s="170"/>
      <c r="D169" s="170"/>
      <c r="E169" s="170"/>
      <c r="F169" s="170"/>
      <c r="G169" s="170"/>
      <c r="H169" s="580"/>
      <c r="I169" s="103"/>
      <c r="J169" s="103"/>
      <c r="K169" s="103"/>
    </row>
    <row r="170" spans="2:11" ht="20.5" customHeight="1" x14ac:dyDescent="0.2">
      <c r="B170" s="382"/>
      <c r="C170" s="170"/>
      <c r="D170" s="170"/>
      <c r="E170" s="170"/>
      <c r="F170" s="170"/>
      <c r="G170" s="170"/>
      <c r="H170" s="580"/>
      <c r="I170" s="103"/>
      <c r="J170" s="103"/>
      <c r="K170" s="103"/>
    </row>
    <row r="171" spans="2:11" ht="20.5" customHeight="1" x14ac:dyDescent="0.2">
      <c r="B171" s="382"/>
      <c r="C171" s="170"/>
      <c r="D171" s="170"/>
      <c r="E171" s="170"/>
      <c r="F171" s="170"/>
      <c r="G171" s="170"/>
      <c r="H171" s="580"/>
      <c r="I171" s="103"/>
      <c r="J171" s="103"/>
      <c r="K171" s="103"/>
    </row>
    <row r="172" spans="2:11" ht="20.5" customHeight="1" x14ac:dyDescent="0.2">
      <c r="B172" s="382"/>
      <c r="C172" s="170"/>
      <c r="D172" s="170"/>
      <c r="E172" s="170"/>
      <c r="F172" s="170"/>
      <c r="G172" s="170"/>
      <c r="H172" s="580"/>
      <c r="I172" s="103"/>
      <c r="J172" s="103"/>
      <c r="K172" s="103"/>
    </row>
    <row r="173" spans="2:11" ht="20.5" customHeight="1" x14ac:dyDescent="0.2">
      <c r="B173" s="382"/>
      <c r="C173" s="170"/>
      <c r="D173" s="170"/>
      <c r="E173" s="170"/>
      <c r="F173" s="170"/>
      <c r="G173" s="170"/>
      <c r="H173" s="580"/>
      <c r="I173" s="103"/>
      <c r="J173" s="103"/>
      <c r="K173" s="103"/>
    </row>
    <row r="174" spans="2:11" ht="20.5" customHeight="1" x14ac:dyDescent="0.2">
      <c r="B174" s="382"/>
      <c r="C174" s="170"/>
      <c r="D174" s="170"/>
      <c r="E174" s="170"/>
      <c r="F174" s="170"/>
      <c r="G174" s="170"/>
      <c r="H174" s="580"/>
      <c r="I174" s="103"/>
      <c r="J174" s="103"/>
      <c r="K174" s="103"/>
    </row>
    <row r="175" spans="2:11" ht="20.5" customHeight="1" x14ac:dyDescent="0.2">
      <c r="B175" s="382"/>
      <c r="C175" s="170"/>
      <c r="D175" s="170"/>
      <c r="E175" s="170"/>
      <c r="F175" s="170"/>
      <c r="G175" s="170"/>
      <c r="H175" s="580"/>
      <c r="I175" s="103"/>
      <c r="J175" s="103"/>
      <c r="K175" s="103"/>
    </row>
    <row r="176" spans="2:11" ht="20.5" customHeight="1" x14ac:dyDescent="0.2">
      <c r="B176" s="382"/>
      <c r="C176" s="170"/>
      <c r="D176" s="170"/>
      <c r="E176" s="170"/>
      <c r="F176" s="170"/>
      <c r="G176" s="170"/>
      <c r="H176" s="580"/>
      <c r="I176" s="103"/>
      <c r="J176" s="103"/>
      <c r="K176" s="103"/>
    </row>
    <row r="177" spans="2:11" ht="20.5" customHeight="1" x14ac:dyDescent="0.2">
      <c r="B177" s="382"/>
      <c r="C177" s="170"/>
      <c r="D177" s="170"/>
      <c r="E177" s="170"/>
      <c r="F177" s="170"/>
      <c r="G177" s="170"/>
      <c r="H177" s="580"/>
      <c r="I177" s="103"/>
      <c r="J177" s="103"/>
      <c r="K177" s="103"/>
    </row>
    <row r="178" spans="2:11" ht="20.5" customHeight="1" x14ac:dyDescent="0.2">
      <c r="B178" s="382"/>
      <c r="C178" s="170"/>
      <c r="D178" s="170"/>
      <c r="E178" s="170"/>
      <c r="F178" s="170"/>
      <c r="G178" s="170"/>
      <c r="H178" s="580"/>
      <c r="I178" s="103"/>
      <c r="J178" s="103"/>
      <c r="K178" s="103"/>
    </row>
    <row r="179" spans="2:11" ht="20.5" customHeight="1" x14ac:dyDescent="0.2">
      <c r="B179" s="382"/>
      <c r="C179" s="170"/>
      <c r="D179" s="170"/>
      <c r="E179" s="170"/>
      <c r="F179" s="170"/>
      <c r="G179" s="170"/>
      <c r="H179" s="580"/>
      <c r="I179" s="103"/>
      <c r="J179" s="103"/>
      <c r="K179" s="103"/>
    </row>
    <row r="180" spans="2:11" ht="20.5" customHeight="1" x14ac:dyDescent="0.2">
      <c r="B180" s="382"/>
      <c r="C180" s="170"/>
      <c r="D180" s="170"/>
      <c r="E180" s="170"/>
      <c r="F180" s="170"/>
      <c r="G180" s="170"/>
      <c r="H180" s="580"/>
      <c r="I180" s="103"/>
      <c r="J180" s="103"/>
      <c r="K180" s="103"/>
    </row>
    <row r="181" spans="2:11" ht="20.5" customHeight="1" x14ac:dyDescent="0.2">
      <c r="B181" s="382"/>
      <c r="C181" s="170"/>
      <c r="D181" s="170"/>
      <c r="E181" s="170"/>
      <c r="F181" s="170"/>
      <c r="G181" s="170"/>
      <c r="H181" s="580"/>
      <c r="I181" s="103"/>
      <c r="J181" s="103"/>
      <c r="K181" s="103"/>
    </row>
    <row r="182" spans="2:11" ht="20.5" customHeight="1" x14ac:dyDescent="0.2">
      <c r="B182" s="382"/>
      <c r="C182" s="170"/>
      <c r="D182" s="170"/>
      <c r="E182" s="170"/>
      <c r="F182" s="170"/>
      <c r="G182" s="170"/>
      <c r="H182" s="580"/>
      <c r="I182" s="103"/>
      <c r="J182" s="103"/>
      <c r="K182" s="103"/>
    </row>
    <row r="183" spans="2:11" ht="20.5" customHeight="1" x14ac:dyDescent="0.2">
      <c r="B183" s="382"/>
      <c r="C183" s="170"/>
      <c r="D183" s="170"/>
      <c r="E183" s="170"/>
      <c r="F183" s="170"/>
      <c r="G183" s="170"/>
      <c r="H183" s="580"/>
      <c r="I183" s="103"/>
      <c r="J183" s="103"/>
      <c r="K183" s="103"/>
    </row>
    <row r="184" spans="2:11" ht="20.5" customHeight="1" x14ac:dyDescent="0.2">
      <c r="B184" s="382"/>
      <c r="C184" s="170"/>
      <c r="D184" s="170"/>
      <c r="E184" s="170"/>
      <c r="F184" s="170"/>
      <c r="G184" s="170"/>
      <c r="H184" s="580"/>
      <c r="I184" s="103"/>
      <c r="J184" s="103"/>
      <c r="K184" s="103"/>
    </row>
    <row r="185" spans="2:11" ht="20.5" customHeight="1" x14ac:dyDescent="0.2">
      <c r="B185" s="382"/>
      <c r="C185" s="170"/>
      <c r="D185" s="170"/>
      <c r="E185" s="170"/>
      <c r="F185" s="170"/>
      <c r="G185" s="170"/>
      <c r="H185" s="580"/>
      <c r="I185" s="103"/>
      <c r="J185" s="103"/>
      <c r="K185" s="103"/>
    </row>
    <row r="186" spans="2:11" ht="20.5" customHeight="1" x14ac:dyDescent="0.2">
      <c r="B186" s="382"/>
      <c r="C186" s="170"/>
      <c r="D186" s="170"/>
      <c r="E186" s="170"/>
      <c r="F186" s="170"/>
      <c r="G186" s="170"/>
      <c r="H186" s="580"/>
      <c r="I186" s="103"/>
      <c r="J186" s="103"/>
      <c r="K186" s="103"/>
    </row>
    <row r="187" spans="2:11" ht="20.5" customHeight="1" x14ac:dyDescent="0.2">
      <c r="B187" s="382"/>
      <c r="C187" s="170"/>
      <c r="D187" s="170"/>
      <c r="E187" s="170"/>
      <c r="F187" s="170"/>
      <c r="G187" s="170"/>
      <c r="H187" s="580"/>
      <c r="I187" s="103"/>
      <c r="J187" s="103"/>
      <c r="K187" s="103"/>
    </row>
    <row r="188" spans="2:11" ht="20.5" customHeight="1" x14ac:dyDescent="0.2">
      <c r="B188" s="382"/>
      <c r="C188" s="170"/>
      <c r="D188" s="170"/>
      <c r="E188" s="170"/>
      <c r="F188" s="170"/>
      <c r="G188" s="170"/>
      <c r="H188" s="580"/>
      <c r="I188" s="103"/>
      <c r="J188" s="103"/>
      <c r="K188" s="103"/>
    </row>
    <row r="189" spans="2:11" ht="20.5" customHeight="1" x14ac:dyDescent="0.2">
      <c r="B189" s="382"/>
      <c r="C189" s="170"/>
      <c r="D189" s="170"/>
      <c r="E189" s="170"/>
      <c r="F189" s="170"/>
      <c r="G189" s="170"/>
      <c r="H189" s="580"/>
      <c r="I189" s="103"/>
      <c r="J189" s="103"/>
      <c r="K189" s="103"/>
    </row>
    <row r="190" spans="2:11" ht="20.5" customHeight="1" x14ac:dyDescent="0.2">
      <c r="B190" s="382"/>
      <c r="C190" s="170"/>
      <c r="D190" s="170"/>
      <c r="E190" s="170"/>
      <c r="F190" s="170"/>
      <c r="G190" s="170"/>
      <c r="H190" s="580"/>
      <c r="I190" s="103"/>
      <c r="J190" s="103"/>
      <c r="K190" s="103"/>
    </row>
    <row r="191" spans="2:11" ht="20.5" customHeight="1" x14ac:dyDescent="0.2">
      <c r="B191" s="382"/>
      <c r="C191" s="170"/>
      <c r="D191" s="170"/>
      <c r="E191" s="170"/>
      <c r="F191" s="170"/>
      <c r="G191" s="170"/>
      <c r="H191" s="580"/>
      <c r="I191" s="103"/>
      <c r="J191" s="103"/>
      <c r="K191" s="103"/>
    </row>
    <row r="192" spans="2:11" ht="20.5" customHeight="1" x14ac:dyDescent="0.2">
      <c r="B192" s="382"/>
      <c r="C192" s="170"/>
      <c r="D192" s="170"/>
      <c r="E192" s="170"/>
      <c r="F192" s="170"/>
      <c r="G192" s="170"/>
      <c r="H192" s="580"/>
      <c r="I192" s="103"/>
      <c r="J192" s="103"/>
      <c r="K192" s="103"/>
    </row>
    <row r="193" spans="2:11" ht="20.5" customHeight="1" x14ac:dyDescent="0.2">
      <c r="B193" s="382"/>
      <c r="C193" s="170"/>
      <c r="D193" s="170"/>
      <c r="E193" s="170"/>
      <c r="F193" s="170"/>
      <c r="G193" s="170"/>
      <c r="H193" s="580"/>
      <c r="I193" s="103"/>
      <c r="J193" s="103"/>
      <c r="K193" s="103"/>
    </row>
    <row r="194" spans="2:11" ht="20.5" customHeight="1" x14ac:dyDescent="0.2">
      <c r="B194" s="382"/>
      <c r="C194" s="170"/>
      <c r="D194" s="170"/>
      <c r="E194" s="170"/>
      <c r="F194" s="170"/>
      <c r="G194" s="170"/>
      <c r="H194" s="580"/>
      <c r="I194" s="103"/>
      <c r="J194" s="103"/>
      <c r="K194" s="103"/>
    </row>
    <row r="195" spans="2:11" ht="20.5" customHeight="1" x14ac:dyDescent="0.2">
      <c r="B195" s="382"/>
      <c r="C195" s="170"/>
      <c r="D195" s="170"/>
      <c r="E195" s="170"/>
      <c r="F195" s="170"/>
      <c r="G195" s="170"/>
      <c r="H195" s="580"/>
      <c r="I195" s="103"/>
      <c r="J195" s="103"/>
      <c r="K195" s="103"/>
    </row>
    <row r="196" spans="2:11" ht="20.5" customHeight="1" x14ac:dyDescent="0.2">
      <c r="B196" s="382"/>
      <c r="C196" s="170"/>
      <c r="D196" s="170"/>
      <c r="E196" s="170"/>
      <c r="F196" s="170"/>
      <c r="G196" s="170"/>
      <c r="H196" s="580"/>
      <c r="I196" s="103"/>
      <c r="J196" s="103"/>
      <c r="K196" s="103"/>
    </row>
    <row r="197" spans="2:11" ht="20.5" customHeight="1" x14ac:dyDescent="0.2">
      <c r="B197" s="382"/>
      <c r="C197" s="170"/>
      <c r="D197" s="170"/>
      <c r="E197" s="170"/>
      <c r="F197" s="170"/>
      <c r="G197" s="170"/>
      <c r="H197" s="580"/>
      <c r="I197" s="103"/>
      <c r="J197" s="103"/>
      <c r="K197" s="103"/>
    </row>
    <row r="198" spans="2:11" ht="20.5" customHeight="1" x14ac:dyDescent="0.2">
      <c r="B198" s="382"/>
      <c r="C198" s="170"/>
      <c r="D198" s="170"/>
      <c r="E198" s="170"/>
      <c r="F198" s="170"/>
      <c r="G198" s="170"/>
      <c r="H198" s="580"/>
      <c r="I198" s="103"/>
      <c r="J198" s="103"/>
      <c r="K198" s="103"/>
    </row>
    <row r="199" spans="2:11" ht="20.5" customHeight="1" x14ac:dyDescent="0.2">
      <c r="B199" s="382"/>
      <c r="C199" s="170"/>
      <c r="D199" s="170"/>
      <c r="E199" s="170"/>
      <c r="F199" s="170"/>
      <c r="G199" s="170"/>
      <c r="H199" s="580"/>
      <c r="I199" s="103"/>
      <c r="J199" s="103"/>
      <c r="K199" s="103"/>
    </row>
    <row r="200" spans="2:11" ht="20.5" customHeight="1" x14ac:dyDescent="0.2">
      <c r="B200" s="382"/>
      <c r="C200" s="170"/>
      <c r="D200" s="170"/>
      <c r="E200" s="170"/>
      <c r="F200" s="170"/>
      <c r="G200" s="170"/>
      <c r="H200" s="580"/>
      <c r="I200" s="103"/>
      <c r="J200" s="103"/>
      <c r="K200" s="103"/>
    </row>
    <row r="201" spans="2:11" ht="20.5" customHeight="1" x14ac:dyDescent="0.2">
      <c r="B201" s="382"/>
      <c r="C201" s="170"/>
      <c r="D201" s="170"/>
      <c r="E201" s="170"/>
      <c r="F201" s="170"/>
      <c r="G201" s="170"/>
      <c r="H201" s="580"/>
      <c r="I201" s="103"/>
      <c r="J201" s="103"/>
      <c r="K201" s="103"/>
    </row>
    <row r="202" spans="2:11" ht="20.5" customHeight="1" x14ac:dyDescent="0.2">
      <c r="B202" s="382"/>
      <c r="C202" s="170"/>
      <c r="D202" s="170"/>
      <c r="E202" s="170"/>
      <c r="F202" s="170"/>
      <c r="G202" s="170"/>
      <c r="H202" s="580"/>
      <c r="I202" s="103"/>
      <c r="J202" s="103"/>
      <c r="K202" s="103"/>
    </row>
    <row r="203" spans="2:11" ht="20.5" customHeight="1" x14ac:dyDescent="0.2">
      <c r="B203" s="382"/>
      <c r="C203" s="170"/>
      <c r="D203" s="170"/>
      <c r="E203" s="170"/>
      <c r="F203" s="170"/>
      <c r="G203" s="170"/>
      <c r="H203" s="580"/>
      <c r="I203" s="103"/>
      <c r="J203" s="103"/>
      <c r="K203" s="103"/>
    </row>
    <row r="204" spans="2:11" ht="20.5" customHeight="1" x14ac:dyDescent="0.2">
      <c r="B204" s="382"/>
      <c r="C204" s="170"/>
      <c r="D204" s="170"/>
      <c r="E204" s="170"/>
      <c r="F204" s="170"/>
      <c r="G204" s="170"/>
      <c r="H204" s="580"/>
      <c r="I204" s="103"/>
      <c r="J204" s="103"/>
      <c r="K204" s="103"/>
    </row>
    <row r="205" spans="2:11" ht="20.5" customHeight="1" x14ac:dyDescent="0.2">
      <c r="B205" s="382"/>
      <c r="C205" s="170"/>
      <c r="D205" s="170"/>
      <c r="E205" s="170"/>
      <c r="F205" s="170"/>
      <c r="G205" s="170"/>
      <c r="H205" s="580"/>
      <c r="I205" s="103"/>
      <c r="J205" s="103"/>
      <c r="K205" s="103"/>
    </row>
    <row r="206" spans="2:11" ht="20.5" customHeight="1" x14ac:dyDescent="0.2">
      <c r="B206" s="382"/>
      <c r="C206" s="170"/>
      <c r="D206" s="170"/>
      <c r="E206" s="170"/>
      <c r="F206" s="170"/>
      <c r="G206" s="170"/>
      <c r="H206" s="580"/>
      <c r="I206" s="103"/>
      <c r="J206" s="103"/>
      <c r="K206" s="103"/>
    </row>
    <row r="207" spans="2:11" ht="20.5" customHeight="1" x14ac:dyDescent="0.15"/>
    <row r="208" spans="2:11" ht="20.5" customHeight="1" x14ac:dyDescent="0.15"/>
    <row r="209" ht="20.5" customHeight="1" x14ac:dyDescent="0.15"/>
    <row r="210" ht="20.5" customHeight="1" x14ac:dyDescent="0.15"/>
    <row r="211" ht="20.5" customHeight="1" x14ac:dyDescent="0.15"/>
    <row r="212" ht="20.5" customHeight="1" x14ac:dyDescent="0.15"/>
  </sheetData>
  <sheetProtection algorithmName="SHA-512" hashValue="s8d8WabBe+UngfNIZAU12QxUdXODOIlovbIcxi2hMHq7B7o6Vsu4Y18HFM2SQrPwA+31oKQRqTdG/XpLvT2dvg==" saltValue="LwNZQevQ/obusvGMwe3qfg==" spinCount="100000" sheet="1" objects="1" scenarios="1"/>
  <mergeCells count="1">
    <mergeCell ref="B5:G5"/>
  </mergeCells>
  <hyperlinks>
    <hyperlink ref="B3" display="Content!A1" xr:uid="{155D8057-F604-514D-AA53-717701361BE6}"/>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672D0-3EF1-1849-88E5-1836CA968582}">
  <dimension ref="A1:H69"/>
  <sheetViews>
    <sheetView showGridLines="0" topLeftCell="B1" workbookViewId="0">
      <selection activeCell="B5" sqref="B5:H5"/>
    </sheetView>
  </sheetViews>
  <sheetFormatPr baseColWidth="10" defaultColWidth="8.6640625" defaultRowHeight="16" x14ac:dyDescent="0.2"/>
  <cols>
    <col min="1" max="1" width="4.83203125" style="280" customWidth="1"/>
    <col min="2" max="2" width="75.5" style="102" customWidth="1"/>
    <col min="3" max="3" width="28.5" style="170" customWidth="1"/>
    <col min="4" max="8" width="25.5" style="170" customWidth="1"/>
    <col min="9" max="9" width="8.6640625" style="102" bestFit="1"/>
    <col min="10" max="16384" width="8.6640625" style="102"/>
  </cols>
  <sheetData>
    <row r="1" spans="1:8" s="280" customFormat="1" x14ac:dyDescent="0.2">
      <c r="A1" s="282">
        <v>1</v>
      </c>
      <c r="B1" s="282">
        <v>2</v>
      </c>
      <c r="C1" s="282">
        <v>3</v>
      </c>
      <c r="D1" s="282">
        <v>4</v>
      </c>
      <c r="E1" s="282">
        <v>5</v>
      </c>
      <c r="F1" s="282">
        <v>6</v>
      </c>
      <c r="G1" s="282">
        <v>7</v>
      </c>
      <c r="H1" s="282">
        <v>7</v>
      </c>
    </row>
    <row r="2" spans="1:8" ht="61.5" customHeight="1" x14ac:dyDescent="0.2"/>
    <row r="3" spans="1:8" ht="19" x14ac:dyDescent="0.2">
      <c r="A3" s="2" t="s">
        <v>760</v>
      </c>
      <c r="B3" s="14" t="str" cm="1">
        <f t="array" ref="B3">_xlfn.IFS([1]Content_!$D$7=1,VLOOKUP([1]Training!$A3,[1]Translation!$A:$S,[1]Training!B$1,FALSE),[1]Content_!$D$7=2,VLOOKUP([1]Training!$A3,[1]Translation!$A:$S,[1]Training!B$1+6,FALSE),[1]Content_!$D$7=3,VLOOKUP([1]Training!$A3,[1]Translation!$A:$S,[1]Training!B$1+12,FALSE))</f>
        <v>Обучение</v>
      </c>
      <c r="C3" s="283"/>
      <c r="D3" s="284"/>
      <c r="E3" s="284"/>
      <c r="F3" s="284"/>
      <c r="G3" s="284"/>
      <c r="H3" s="284"/>
    </row>
    <row r="4" spans="1:8" ht="9.5" customHeight="1" x14ac:dyDescent="0.2">
      <c r="A4" s="2" t="s">
        <v>761</v>
      </c>
      <c r="B4" s="91"/>
      <c r="C4" s="285"/>
      <c r="D4" s="284"/>
      <c r="E4" s="284"/>
      <c r="F4" s="284"/>
      <c r="G4" s="284"/>
      <c r="H4" s="284"/>
    </row>
    <row r="5" spans="1:8" ht="50" customHeight="1" x14ac:dyDescent="0.2">
      <c r="A5" s="2" t="s">
        <v>762</v>
      </c>
      <c r="B5" s="607" t="str" cm="1">
        <f t="array" ref="B5">_xlfn.IFS([1]Content_!$D$7=1,VLOOKUP([1]Training!$A5,[1]Translation!$A:$S,[1]Training!B$1,FALSE),[1]Content_!$D$7=2,VLOOKUP([1]Training!$A5,[1]Translation!$A:$S,[1]Training!B$1+6,FALSE),[1]Content_!$D$7=3,VLOOKUP([1]Training!$A5,[1]Translation!$A:$S,[1]Training!B$1+12,FALSE))</f>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
      <c r="C5" s="607"/>
      <c r="D5" s="607"/>
      <c r="E5" s="607"/>
      <c r="F5" s="607"/>
      <c r="G5" s="607"/>
      <c r="H5" s="607"/>
    </row>
    <row r="6" spans="1:8" x14ac:dyDescent="0.2">
      <c r="A6" s="2" t="s">
        <v>763</v>
      </c>
      <c r="B6" s="29"/>
      <c r="C6" s="165"/>
      <c r="D6" s="165"/>
      <c r="E6" s="165"/>
      <c r="F6" s="165"/>
      <c r="G6" s="165"/>
      <c r="H6" s="165"/>
    </row>
    <row r="7" spans="1:8" s="289" customFormat="1" ht="17" x14ac:dyDescent="0.2">
      <c r="A7" s="2" t="s">
        <v>764</v>
      </c>
      <c r="B7" s="334" t="str" cm="1">
        <f t="array" ref="B7">_xlfn.IFS([1]Content_!$D$7=1,VLOOKUP([1]Training!$A7,[1]Translation!$A:$S,[1]Training!B$1,FALSE),[1]Content_!$D$7=2,VLOOKUP([1]Training!$A7,[1]Translation!$A:$S,[1]Training!B$1+6,FALSE),[1]Content_!$D$7=3,VLOOKUP([1]Training!$A7,[1]Translation!$A:$S,[1]Training!B$1+12,FALSE))</f>
        <v>GRI 404-1</v>
      </c>
      <c r="C7" s="260" t="str" cm="1">
        <f t="array" ref="C7">_xlfn.IFS([1]Content_!$D$7=1,VLOOKUP([1]Training!$A7,[1]Translation!$A:$S,[1]Training!C$1,FALSE),[1]Content_!$D$7=2,VLOOKUP([1]Training!$A7,[1]Translation!$A:$S,[1]Training!C$1+6,FALSE),[1]Content_!$D$7=3,VLOOKUP([1]Training!$A7,[1]Translation!$A:$S,[1]Training!C$1+12,FALSE))</f>
        <v>Единица измерения</v>
      </c>
      <c r="D7" s="260">
        <v>2020</v>
      </c>
      <c r="E7" s="260">
        <v>2021</v>
      </c>
      <c r="F7" s="260">
        <v>2022</v>
      </c>
      <c r="G7" s="260">
        <v>2023</v>
      </c>
      <c r="H7" s="335">
        <v>2024</v>
      </c>
    </row>
    <row r="8" spans="1:8" ht="17" x14ac:dyDescent="0.2">
      <c r="A8" s="2" t="s">
        <v>765</v>
      </c>
      <c r="B8" s="407" t="str" cm="1">
        <f t="array" ref="B8">_xlfn.IFS([1]Content_!$D$7=1,VLOOKUP([1]Training!$A8,[1]Translation!$A:$S,[1]Training!B$1,FALSE),[1]Content_!$D$7=2,VLOOKUP([1]Training!$A8,[1]Translation!$A:$S,[1]Training!B$1+6,FALSE),[1]Content_!$D$7=3,VLOOKUP([1]Training!$A8,[1]Translation!$A:$S,[1]Training!B$1+12,FALSE))</f>
        <v>Общее количество часов обучения в год</v>
      </c>
      <c r="C8" s="263" t="str" cm="1">
        <f t="array" ref="C8">_xlfn.IFS([1]Content_!$D$7=1,VLOOKUP([1]Training!$A8,[1]Translation!$A:$S,[1]Training!C$1,FALSE),[1]Content_!$D$7=2,VLOOKUP([1]Training!$A8,[1]Translation!$A:$S,[1]Training!C$1+6,FALSE),[1]Content_!$D$7=3,VLOOKUP([1]Training!$A8,[1]Translation!$A:$S,[1]Training!C$1+12,FALSE))</f>
        <v>часов</v>
      </c>
      <c r="D8" s="408">
        <v>7201790</v>
      </c>
      <c r="E8" s="408">
        <v>6115097</v>
      </c>
      <c r="F8" s="408">
        <v>11809889</v>
      </c>
      <c r="G8" s="408">
        <v>6157802</v>
      </c>
      <c r="H8" s="525" t="s">
        <v>784</v>
      </c>
    </row>
    <row r="9" spans="1:8" x14ac:dyDescent="0.2">
      <c r="A9" s="2" t="s">
        <v>766</v>
      </c>
      <c r="B9" s="409" t="str" cm="1">
        <f t="array" ref="B9">_xlfn.IFS([1]Content_!$D$7=1,VLOOKUP([1]Training!$A9,[1]Translation!$A:$S,[1]Training!B$1,FALSE),[1]Content_!$D$7=2,VLOOKUP([1]Training!$A9,[1]Translation!$A:$S,[1]Training!B$1+6,FALSE),[1]Content_!$D$7=3,VLOOKUP([1]Training!$A9,[1]Translation!$A:$S,[1]Training!B$1+12,FALSE))</f>
        <v>Мужчины</v>
      </c>
      <c r="C9" s="79" t="str" cm="1">
        <f t="array" ref="C9">_xlfn.IFS([1]Content_!$D$7=1,VLOOKUP([1]Training!$A9,[1]Translation!$A:$S,[1]Training!C$1,FALSE),[1]Content_!$D$7=2,VLOOKUP([1]Training!$A9,[1]Translation!$A:$S,[1]Training!C$1+6,FALSE),[1]Content_!$D$7=3,VLOOKUP([1]Training!$A9,[1]Translation!$A:$S,[1]Training!C$1+12,FALSE))</f>
        <v>часов</v>
      </c>
      <c r="D9" s="268">
        <v>6051484</v>
      </c>
      <c r="E9" s="268">
        <v>1677832</v>
      </c>
      <c r="F9" s="268">
        <v>9208124</v>
      </c>
      <c r="G9" s="268">
        <v>4853443</v>
      </c>
      <c r="H9" s="521" t="s">
        <v>785</v>
      </c>
    </row>
    <row r="10" spans="1:8" x14ac:dyDescent="0.2">
      <c r="A10" s="2" t="s">
        <v>767</v>
      </c>
      <c r="B10" s="409" t="str" cm="1">
        <f t="array" ref="B10">_xlfn.IFS([1]Content_!$D$7=1,VLOOKUP([1]Training!$A10,[1]Translation!$A:$S,[1]Training!B$1,FALSE),[1]Content_!$D$7=2,VLOOKUP([1]Training!$A10,[1]Translation!$A:$S,[1]Training!B$1+6,FALSE),[1]Content_!$D$7=3,VLOOKUP([1]Training!$A10,[1]Translation!$A:$S,[1]Training!B$1+12,FALSE))</f>
        <v>Женщины</v>
      </c>
      <c r="C10" s="88" t="str" cm="1">
        <f t="array" ref="C10">_xlfn.IFS([1]Content_!$D$7=1,VLOOKUP([1]Training!$A10,[1]Translation!$A:$S,[1]Training!C$1,FALSE),[1]Content_!$D$7=2,VLOOKUP([1]Training!$A10,[1]Translation!$A:$S,[1]Training!C$1+6,FALSE),[1]Content_!$D$7=3,VLOOKUP([1]Training!$A10,[1]Translation!$A:$S,[1]Training!C$1+12,FALSE))</f>
        <v>часов</v>
      </c>
      <c r="D10" s="268">
        <v>1150305</v>
      </c>
      <c r="E10" s="268">
        <v>4437266</v>
      </c>
      <c r="F10" s="268">
        <v>2601765</v>
      </c>
      <c r="G10" s="268">
        <v>1304359</v>
      </c>
      <c r="H10" s="514">
        <v>1179838</v>
      </c>
    </row>
    <row r="11" spans="1:8" ht="17" x14ac:dyDescent="0.2">
      <c r="A11" s="2" t="s">
        <v>768</v>
      </c>
      <c r="B11" s="410" t="str" cm="1">
        <f t="array" ref="B11">_xlfn.IFS([1]Content_!$D$7=1,VLOOKUP([1]Training!$A11,[1]Translation!$A:$S,[1]Training!B$1,FALSE),[1]Content_!$D$7=2,VLOOKUP([1]Training!$A11,[1]Translation!$A:$S,[1]Training!B$1+6,FALSE),[1]Content_!$D$7=3,VLOOKUP([1]Training!$A11,[1]Translation!$A:$S,[1]Training!B$1+12,FALSE))</f>
        <v>Среднее количество часов обучение на одного работника в год</v>
      </c>
      <c r="C11" s="263" t="str" cm="1">
        <f t="array" ref="C11">_xlfn.IFS([1]Content_!$D$7=1,VLOOKUP([1]Training!$A11,[1]Translation!$A:$S,[1]Training!C$1,FALSE),[1]Content_!$D$7=2,VLOOKUP([1]Training!$A11,[1]Translation!$A:$S,[1]Training!C$1+6,FALSE),[1]Content_!$D$7=3,VLOOKUP([1]Training!$A11,[1]Translation!$A:$S,[1]Training!C$1+12,FALSE))</f>
        <v>часов</v>
      </c>
      <c r="D11" s="411">
        <v>16</v>
      </c>
      <c r="E11" s="411">
        <v>13</v>
      </c>
      <c r="F11" s="411">
        <v>19</v>
      </c>
      <c r="G11" s="411">
        <v>23</v>
      </c>
      <c r="H11" s="525">
        <f>26</f>
        <v>26</v>
      </c>
    </row>
    <row r="12" spans="1:8" x14ac:dyDescent="0.2">
      <c r="A12" s="2" t="s">
        <v>769</v>
      </c>
      <c r="B12" s="340" t="str" cm="1">
        <f t="array" ref="B12">_xlfn.IFS([1]Content_!$D$7=1,VLOOKUP([1]Training!$A12,[1]Translation!$A:$S,[1]Training!B$1,FALSE),[1]Content_!$D$7=2,VLOOKUP([1]Training!$A12,[1]Translation!$A:$S,[1]Training!B$1+6,FALSE),[1]Content_!$D$7=3,VLOOKUP([1]Training!$A12,[1]Translation!$A:$S,[1]Training!B$1+12,FALSE))</f>
        <v xml:space="preserve">По гендерным группам: </v>
      </c>
      <c r="C12" s="88"/>
      <c r="D12" s="88"/>
      <c r="E12" s="88"/>
      <c r="F12" s="88"/>
      <c r="G12" s="267"/>
      <c r="H12" s="211"/>
    </row>
    <row r="13" spans="1:8" x14ac:dyDescent="0.2">
      <c r="A13" s="2" t="s">
        <v>770</v>
      </c>
      <c r="B13" s="409" t="str" cm="1">
        <f t="array" ref="B13">_xlfn.IFS([1]Content_!$D$7=1,VLOOKUP([1]Training!$A13,[1]Translation!$A:$S,[1]Training!B$1,FALSE),[1]Content_!$D$7=2,VLOOKUP([1]Training!$A13,[1]Translation!$A:$S,[1]Training!B$1+6,FALSE),[1]Content_!$D$7=3,VLOOKUP([1]Training!$A13,[1]Translation!$A:$S,[1]Training!B$1+12,FALSE))</f>
        <v xml:space="preserve">Мужчины </v>
      </c>
      <c r="C13" s="79" t="str" cm="1">
        <f t="array" ref="C13">_xlfn.IFS([1]Content_!$D$7=1,VLOOKUP([1]Training!$A13,[1]Translation!$A:$S,[1]Training!C$1,FALSE),[1]Content_!$D$7=2,VLOOKUP([1]Training!$A13,[1]Translation!$A:$S,[1]Training!C$1+6,FALSE),[1]Content_!$D$7=3,VLOOKUP([1]Training!$A13,[1]Translation!$A:$S,[1]Training!C$1+12,FALSE))</f>
        <v>часов</v>
      </c>
      <c r="D13" s="79">
        <v>17</v>
      </c>
      <c r="E13" s="79">
        <v>7</v>
      </c>
      <c r="F13" s="79">
        <v>22</v>
      </c>
      <c r="G13" s="79">
        <v>25</v>
      </c>
      <c r="H13" s="521">
        <v>29</v>
      </c>
    </row>
    <row r="14" spans="1:8" x14ac:dyDescent="0.2">
      <c r="A14" s="2" t="s">
        <v>771</v>
      </c>
      <c r="B14" s="409" t="str" cm="1">
        <f t="array" ref="B14">_xlfn.IFS([1]Content_!$D$7=1,VLOOKUP([1]Training!$A14,[1]Translation!$A:$S,[1]Training!B$1,FALSE),[1]Content_!$D$7=2,VLOOKUP([1]Training!$A14,[1]Translation!$A:$S,[1]Training!B$1+6,FALSE),[1]Content_!$D$7=3,VLOOKUP([1]Training!$A14,[1]Translation!$A:$S,[1]Training!B$1+12,FALSE))</f>
        <v xml:space="preserve">Женщины </v>
      </c>
      <c r="C14" s="79" t="str" cm="1">
        <f t="array" ref="C14">_xlfn.IFS([1]Content_!$D$7=1,VLOOKUP([1]Training!$A14,[1]Translation!$A:$S,[1]Training!C$1,FALSE),[1]Content_!$D$7=2,VLOOKUP([1]Training!$A14,[1]Translation!$A:$S,[1]Training!C$1+6,FALSE),[1]Content_!$D$7=3,VLOOKUP([1]Training!$A14,[1]Translation!$A:$S,[1]Training!C$1+12,FALSE))</f>
        <v>часов</v>
      </c>
      <c r="D14" s="79">
        <v>12</v>
      </c>
      <c r="E14" s="79">
        <v>20</v>
      </c>
      <c r="F14" s="79">
        <v>13</v>
      </c>
      <c r="G14" s="79">
        <v>18</v>
      </c>
      <c r="H14" s="522">
        <v>17</v>
      </c>
    </row>
    <row r="15" spans="1:8" x14ac:dyDescent="0.2">
      <c r="A15" s="2" t="s">
        <v>772</v>
      </c>
      <c r="B15" s="412" t="str" cm="1">
        <f t="array" ref="B15">_xlfn.IFS([1]Content_!$D$7=1,VLOOKUP([1]Training!$A15,[1]Translation!$A:$S,[1]Training!B$1,FALSE),[1]Content_!$D$7=2,VLOOKUP([1]Training!$A15,[1]Translation!$A:$S,[1]Training!B$1+6,FALSE),[1]Content_!$D$7=3,VLOOKUP([1]Training!$A15,[1]Translation!$A:$S,[1]Training!B$1+12,FALSE))</f>
        <v>По категориям персонала:</v>
      </c>
      <c r="C15" s="267"/>
      <c r="D15" s="267"/>
      <c r="E15" s="267"/>
      <c r="F15" s="267"/>
      <c r="G15" s="267"/>
      <c r="H15" s="211"/>
    </row>
    <row r="16" spans="1:8" x14ac:dyDescent="0.2">
      <c r="A16" s="2" t="s">
        <v>773</v>
      </c>
      <c r="B16" s="55" t="str" cm="1">
        <f t="array" ref="B16">_xlfn.IFS([1]Content_!$D$7=1,VLOOKUP([1]Training!$A16,[1]Translation!$A:$S,[1]Training!B$1,FALSE),[1]Content_!$D$7=2,VLOOKUP([1]Training!$A16,[1]Translation!$A:$S,[1]Training!B$1+6,FALSE),[1]Content_!$D$7=3,VLOOKUP([1]Training!$A16,[1]Translation!$A:$S,[1]Training!B$1+12,FALSE))</f>
        <v>Административно-управленческий персонал</v>
      </c>
      <c r="C16" s="79" t="str" cm="1">
        <f t="array" ref="C16">_xlfn.IFS([1]Content_!$D$7=1,VLOOKUP([1]Training!$A16,[1]Translation!$A:$S,[1]Training!C$1,FALSE),[1]Content_!$D$7=2,VLOOKUP([1]Training!$A16,[1]Translation!$A:$S,[1]Training!C$1+6,FALSE),[1]Content_!$D$7=3,VLOOKUP([1]Training!$A16,[1]Translation!$A:$S,[1]Training!C$1+12,FALSE))</f>
        <v>часов</v>
      </c>
      <c r="D16" s="79">
        <v>45</v>
      </c>
      <c r="E16" s="79">
        <v>23</v>
      </c>
      <c r="F16" s="79">
        <v>38</v>
      </c>
      <c r="G16" s="79">
        <v>27</v>
      </c>
      <c r="H16" s="521">
        <v>31</v>
      </c>
    </row>
    <row r="17" spans="1:8" x14ac:dyDescent="0.2">
      <c r="A17" s="2" t="s">
        <v>774</v>
      </c>
      <c r="B17" s="413" t="str" cm="1">
        <f t="array" ref="B17">_xlfn.IFS([1]Content_!$D$7=1,VLOOKUP([1]Training!$A17,[1]Translation!$A:$S,[1]Training!B$1,FALSE),[1]Content_!$D$7=2,VLOOKUP([1]Training!$A17,[1]Translation!$A:$S,[1]Training!B$1+6,FALSE),[1]Content_!$D$7=3,VLOOKUP([1]Training!$A17,[1]Translation!$A:$S,[1]Training!B$1+12,FALSE))</f>
        <v>Производственный персонал</v>
      </c>
      <c r="C17" s="88" t="str" cm="1">
        <f t="array" ref="C17">_xlfn.IFS([1]Content_!$D$7=1,VLOOKUP([1]Training!$A17,[1]Translation!$A:$S,[1]Training!C$1,FALSE),[1]Content_!$D$7=2,VLOOKUP([1]Training!$A17,[1]Translation!$A:$S,[1]Training!C$1+6,FALSE),[1]Content_!$D$7=3,VLOOKUP([1]Training!$A17,[1]Translation!$A:$S,[1]Training!C$1+12,FALSE))</f>
        <v>часов</v>
      </c>
      <c r="D17" s="414">
        <v>19</v>
      </c>
      <c r="E17" s="414">
        <v>23</v>
      </c>
      <c r="F17" s="414">
        <v>32</v>
      </c>
      <c r="G17" s="414">
        <v>22</v>
      </c>
      <c r="H17" s="522">
        <v>25</v>
      </c>
    </row>
    <row r="18" spans="1:8" x14ac:dyDescent="0.2">
      <c r="A18" s="2" t="s">
        <v>775</v>
      </c>
      <c r="B18" s="415"/>
      <c r="C18" s="165"/>
      <c r="D18" s="165"/>
      <c r="E18" s="165"/>
      <c r="F18" s="165"/>
      <c r="G18" s="165"/>
      <c r="H18" s="165"/>
    </row>
    <row r="19" spans="1:8" ht="17" x14ac:dyDescent="0.2">
      <c r="A19" s="2" t="s">
        <v>776</v>
      </c>
      <c r="B19" s="334" t="str" cm="1">
        <f t="array" ref="B19">_xlfn.IFS([1]Content_!$D$7=1,VLOOKUP([1]Training!$A19,[1]Translation!$A:$S,[1]Training!B$1,FALSE),[1]Content_!$D$7=2,VLOOKUP([1]Training!$A19,[1]Translation!$A:$S,[1]Training!B$1+6,FALSE),[1]Content_!$D$7=3,VLOOKUP([1]Training!$A19,[1]Translation!$A:$S,[1]Training!B$1+12,FALSE))</f>
        <v>GRI 404-3</v>
      </c>
      <c r="C19" s="260" t="str" cm="1">
        <f t="array" ref="C19">_xlfn.IFS([1]Content_!$D$7=1,VLOOKUP([1]Training!$A19,[1]Translation!$A:$S,[1]Training!C$1,FALSE),[1]Content_!$D$7=2,VLOOKUP([1]Training!$A19,[1]Translation!$A:$S,[1]Training!C$1+6,FALSE),[1]Content_!$D$7=3,VLOOKUP([1]Training!$A19,[1]Translation!$A:$S,[1]Training!C$1+12,FALSE))</f>
        <v>Единица измерения</v>
      </c>
      <c r="D19" s="260">
        <v>2020</v>
      </c>
      <c r="E19" s="260">
        <v>2021</v>
      </c>
      <c r="F19" s="260">
        <v>2022</v>
      </c>
      <c r="G19" s="260">
        <v>2023</v>
      </c>
      <c r="H19" s="335">
        <v>2024</v>
      </c>
    </row>
    <row r="20" spans="1:8" ht="34" x14ac:dyDescent="0.2">
      <c r="A20" s="2" t="s">
        <v>777</v>
      </c>
      <c r="B20" s="407" t="str" cm="1">
        <f t="array" ref="B20">_xlfn.IFS([1]Content_!$D$7=1,VLOOKUP([1]Training!$A20,[1]Translation!$A:$S,[1]Training!B$1,FALSE),[1]Content_!$D$7=2,VLOOKUP([1]Training!$A20,[1]Translation!$A:$S,[1]Training!B$1+6,FALSE),[1]Content_!$D$7=3,VLOOKUP([1]Training!$A20,[1]Translation!$A:$S,[1]Training!B$1+12,FALSE))</f>
        <v>Доля работников, получивших регулярную оценку производительности и развития карьеры</v>
      </c>
      <c r="C20" s="263" t="str" cm="1">
        <f t="array" ref="C20">_xlfn.IFS([1]Content_!$D$7=1,VLOOKUP([1]Training!$A20,[1]Translation!$A:$S,[1]Training!C$1,FALSE),[1]Content_!$D$7=2,VLOOKUP([1]Training!$A20,[1]Translation!$A:$S,[1]Training!C$1+6,FALSE),[1]Content_!$D$7=3,VLOOKUP([1]Training!$A20,[1]Translation!$A:$S,[1]Training!C$1+12,FALSE))</f>
        <v>%</v>
      </c>
      <c r="D20" s="408">
        <v>20</v>
      </c>
      <c r="E20" s="408">
        <v>15</v>
      </c>
      <c r="F20" s="408">
        <v>18</v>
      </c>
      <c r="G20" s="408">
        <v>16</v>
      </c>
      <c r="H20" s="525">
        <v>20</v>
      </c>
    </row>
    <row r="21" spans="1:8" x14ac:dyDescent="0.2">
      <c r="A21" s="2" t="s">
        <v>778</v>
      </c>
      <c r="B21" s="412" t="str" cm="1">
        <f t="array" ref="B21">_xlfn.IFS([1]Content_!$D$7=1,VLOOKUP([1]Training!$A21,[1]Translation!$A:$S,[1]Training!B$1,FALSE),[1]Content_!$D$7=2,VLOOKUP([1]Training!$A21,[1]Translation!$A:$S,[1]Training!B$1+6,FALSE),[1]Content_!$D$7=3,VLOOKUP([1]Training!$A21,[1]Translation!$A:$S,[1]Training!B$1+12,FALSE))</f>
        <v xml:space="preserve">По гендерным группам: </v>
      </c>
      <c r="C21" s="267"/>
      <c r="D21" s="267"/>
      <c r="E21" s="267"/>
      <c r="F21" s="267"/>
      <c r="G21" s="267"/>
      <c r="H21" s="211"/>
    </row>
    <row r="22" spans="1:8" x14ac:dyDescent="0.2">
      <c r="A22" s="2" t="s">
        <v>779</v>
      </c>
      <c r="B22" s="409" t="str" cm="1">
        <f t="array" ref="B22">_xlfn.IFS([1]Content_!$D$7=1,VLOOKUP([1]Training!$A22,[1]Translation!$A:$S,[1]Training!B$1,FALSE),[1]Content_!$D$7=2,VLOOKUP([1]Training!$A22,[1]Translation!$A:$S,[1]Training!B$1+6,FALSE),[1]Content_!$D$7=3,VLOOKUP([1]Training!$A22,[1]Translation!$A:$S,[1]Training!B$1+12,FALSE))</f>
        <v xml:space="preserve">Мужчины </v>
      </c>
      <c r="C22" s="79" t="str" cm="1">
        <f t="array" ref="C22">_xlfn.IFS([1]Content_!$D$7=1,VLOOKUP([1]Training!$A22,[1]Translation!$A:$S,[1]Training!C$1,FALSE),[1]Content_!$D$7=2,VLOOKUP([1]Training!$A22,[1]Translation!$A:$S,[1]Training!C$1+6,FALSE),[1]Content_!$D$7=3,VLOOKUP([1]Training!$A22,[1]Translation!$A:$S,[1]Training!C$1+12,FALSE))</f>
        <v>%</v>
      </c>
      <c r="D22" s="79">
        <v>20</v>
      </c>
      <c r="E22" s="79">
        <v>14</v>
      </c>
      <c r="F22" s="79">
        <v>17</v>
      </c>
      <c r="G22" s="79">
        <v>17</v>
      </c>
      <c r="H22" s="521">
        <v>21</v>
      </c>
    </row>
    <row r="23" spans="1:8" x14ac:dyDescent="0.2">
      <c r="A23" s="2" t="s">
        <v>780</v>
      </c>
      <c r="B23" s="416" t="str" cm="1">
        <f t="array" ref="B23">_xlfn.IFS([1]Content_!$D$7=1,VLOOKUP([1]Training!$A23,[1]Translation!$A:$S,[1]Training!B$1,FALSE),[1]Content_!$D$7=2,VLOOKUP([1]Training!$A23,[1]Translation!$A:$S,[1]Training!B$1+6,FALSE),[1]Content_!$D$7=3,VLOOKUP([1]Training!$A23,[1]Translation!$A:$S,[1]Training!B$1+12,FALSE))</f>
        <v xml:space="preserve">Женщины </v>
      </c>
      <c r="C23" s="88" t="str" cm="1">
        <f t="array" ref="C23">_xlfn.IFS([1]Content_!$D$7=1,VLOOKUP([1]Training!$A23,[1]Translation!$A:$S,[1]Training!C$1,FALSE),[1]Content_!$D$7=2,VLOOKUP([1]Training!$A23,[1]Translation!$A:$S,[1]Training!C$1+6,FALSE),[1]Content_!$D$7=3,VLOOKUP([1]Training!$A23,[1]Translation!$A:$S,[1]Training!C$1+12,FALSE))</f>
        <v>%</v>
      </c>
      <c r="D23" s="88">
        <v>20</v>
      </c>
      <c r="E23" s="88">
        <v>18</v>
      </c>
      <c r="F23" s="88">
        <v>18</v>
      </c>
      <c r="G23" s="88">
        <v>15</v>
      </c>
      <c r="H23" s="522">
        <v>17</v>
      </c>
    </row>
    <row r="24" spans="1:8" x14ac:dyDescent="0.2">
      <c r="A24" s="2" t="s">
        <v>781</v>
      </c>
      <c r="B24" s="412" t="str" cm="1">
        <f t="array" ref="B24">_xlfn.IFS([1]Content_!$D$7=1,VLOOKUP([1]Training!$A24,[1]Translation!$A:$S,[1]Training!B$1,FALSE),[1]Content_!$D$7=2,VLOOKUP([1]Training!$A24,[1]Translation!$A:$S,[1]Training!B$1+6,FALSE),[1]Content_!$D$7=3,VLOOKUP([1]Training!$A24,[1]Translation!$A:$S,[1]Training!B$1+12,FALSE))</f>
        <v>По категориям персонала:</v>
      </c>
      <c r="C24" s="267"/>
      <c r="D24" s="267"/>
      <c r="E24" s="267"/>
      <c r="F24" s="267"/>
      <c r="G24" s="267"/>
      <c r="H24" s="211"/>
    </row>
    <row r="25" spans="1:8" x14ac:dyDescent="0.2">
      <c r="A25" s="2" t="s">
        <v>782</v>
      </c>
      <c r="B25" s="55" t="str" cm="1">
        <f t="array" ref="B25">_xlfn.IFS([1]Content_!$D$7=1,VLOOKUP([1]Training!$A25,[1]Translation!$A:$S,[1]Training!B$1,FALSE),[1]Content_!$D$7=2,VLOOKUP([1]Training!$A25,[1]Translation!$A:$S,[1]Training!B$1+6,FALSE),[1]Content_!$D$7=3,VLOOKUP([1]Training!$A25,[1]Translation!$A:$S,[1]Training!B$1+12,FALSE))</f>
        <v>Административно-управленческий персонал</v>
      </c>
      <c r="C25" s="79" t="str" cm="1">
        <f t="array" ref="C25">_xlfn.IFS([1]Content_!$D$7=1,VLOOKUP([1]Training!$A25,[1]Translation!$A:$S,[1]Training!C$1,FALSE),[1]Content_!$D$7=2,VLOOKUP([1]Training!$A25,[1]Translation!$A:$S,[1]Training!C$1+6,FALSE),[1]Content_!$D$7=3,VLOOKUP([1]Training!$A25,[1]Translation!$A:$S,[1]Training!C$1+12,FALSE))</f>
        <v>%</v>
      </c>
      <c r="D25" s="79">
        <v>46</v>
      </c>
      <c r="E25" s="79">
        <v>47</v>
      </c>
      <c r="F25" s="79">
        <v>52</v>
      </c>
      <c r="G25" s="79">
        <v>43</v>
      </c>
      <c r="H25" s="521">
        <v>40</v>
      </c>
    </row>
    <row r="26" spans="1:8" x14ac:dyDescent="0.2">
      <c r="A26" s="2" t="s">
        <v>783</v>
      </c>
      <c r="B26" s="413" t="str" cm="1">
        <f t="array" ref="B26">_xlfn.IFS([1]Content_!$D$7=1,VLOOKUP([1]Training!$A26,[1]Translation!$A:$S,[1]Training!B$1,FALSE),[1]Content_!$D$7=2,VLOOKUP([1]Training!$A26,[1]Translation!$A:$S,[1]Training!B$1+6,FALSE),[1]Content_!$D$7=3,VLOOKUP([1]Training!$A26,[1]Translation!$A:$S,[1]Training!B$1+12,FALSE))</f>
        <v>Производственный персонал</v>
      </c>
      <c r="C26" s="88" t="str" cm="1">
        <f t="array" ref="C26">_xlfn.IFS([1]Content_!$D$7=1,VLOOKUP([1]Training!$A26,[1]Translation!$A:$S,[1]Training!C$1,FALSE),[1]Content_!$D$7=2,VLOOKUP([1]Training!$A26,[1]Translation!$A:$S,[1]Training!C$1+6,FALSE),[1]Content_!$D$7=3,VLOOKUP([1]Training!$A26,[1]Translation!$A:$S,[1]Training!C$1+12,FALSE))</f>
        <v>%</v>
      </c>
      <c r="D26" s="414">
        <v>18</v>
      </c>
      <c r="E26" s="414">
        <v>13</v>
      </c>
      <c r="F26" s="414">
        <v>15</v>
      </c>
      <c r="G26" s="414">
        <v>14</v>
      </c>
      <c r="H26" s="522">
        <v>12</v>
      </c>
    </row>
    <row r="48" ht="20.5" customHeight="1" x14ac:dyDescent="0.2"/>
    <row r="49" ht="20.5" customHeight="1" x14ac:dyDescent="0.2"/>
    <row r="50" ht="20.5" customHeight="1" x14ac:dyDescent="0.2"/>
    <row r="51" ht="20.5" customHeight="1" x14ac:dyDescent="0.2"/>
    <row r="52" ht="20.5" customHeight="1" x14ac:dyDescent="0.2"/>
    <row r="53" ht="20.5" customHeight="1" x14ac:dyDescent="0.2"/>
    <row r="54" ht="20.5" customHeight="1" x14ac:dyDescent="0.2"/>
    <row r="55" ht="20.5" customHeight="1" x14ac:dyDescent="0.2"/>
    <row r="56" ht="20.5" customHeight="1" x14ac:dyDescent="0.2"/>
    <row r="57" ht="20.5" customHeight="1" x14ac:dyDescent="0.2"/>
    <row r="58" ht="20.5" customHeight="1" x14ac:dyDescent="0.2"/>
    <row r="59" ht="20.5" customHeight="1" x14ac:dyDescent="0.2"/>
    <row r="60" ht="20.5" customHeight="1" x14ac:dyDescent="0.2"/>
    <row r="61" ht="20.5" customHeight="1" x14ac:dyDescent="0.2"/>
    <row r="62" ht="20.5" customHeight="1" x14ac:dyDescent="0.2"/>
    <row r="63" ht="20.5" customHeight="1" x14ac:dyDescent="0.2"/>
    <row r="64" ht="20.5" customHeight="1" x14ac:dyDescent="0.2"/>
    <row r="65" ht="20.5" customHeight="1" x14ac:dyDescent="0.2"/>
    <row r="66" ht="20.5" customHeight="1" x14ac:dyDescent="0.2"/>
    <row r="67" ht="20.5" customHeight="1" x14ac:dyDescent="0.2"/>
    <row r="68" ht="20.5" customHeight="1" x14ac:dyDescent="0.2"/>
    <row r="69" ht="20.5" customHeight="1" x14ac:dyDescent="0.2"/>
  </sheetData>
  <sheetProtection algorithmName="SHA-512" hashValue="eP/ZyDCBoq/aaJt1U4GprLZVORcw/skA+8OyDnFSz9heFaM4TUcFyeKQIUTp9MPoBHptRoQ425GKXZ0XdFG4Sw==" saltValue="Yek8gjR8dyzrctNuqO9Xrw==" spinCount="100000" sheet="1" objects="1" scenarios="1"/>
  <mergeCells count="1">
    <mergeCell ref="B5:H5"/>
  </mergeCells>
  <hyperlinks>
    <hyperlink ref="B3" display="Content!A1" xr:uid="{8E99D640-CF03-5D40-9AC4-0F66DDB685DD}"/>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D12DB-544A-B447-8F15-842AC5DF2226}">
  <dimension ref="A1:H47"/>
  <sheetViews>
    <sheetView showGridLines="0" workbookViewId="0">
      <selection activeCell="B5" sqref="B5:H5"/>
    </sheetView>
  </sheetViews>
  <sheetFormatPr baseColWidth="10" defaultColWidth="8.6640625" defaultRowHeight="16" x14ac:dyDescent="0.2"/>
  <cols>
    <col min="1" max="1" width="4.5" style="280" customWidth="1"/>
    <col min="2" max="2" width="75.5" style="382" customWidth="1"/>
    <col min="3" max="3" width="28.5" style="165" customWidth="1"/>
    <col min="4" max="8" width="25.5" style="170" customWidth="1"/>
    <col min="9" max="9" width="8.6640625" style="102" bestFit="1"/>
    <col min="10" max="16384" width="8.6640625" style="102"/>
  </cols>
  <sheetData>
    <row r="1" spans="1:8" s="280" customFormat="1" x14ac:dyDescent="0.2">
      <c r="A1" s="282">
        <v>1</v>
      </c>
      <c r="B1" s="417">
        <v>2</v>
      </c>
      <c r="C1" s="417">
        <v>3</v>
      </c>
      <c r="D1" s="282">
        <v>4</v>
      </c>
      <c r="E1" s="282">
        <v>5</v>
      </c>
      <c r="F1" s="282">
        <v>6</v>
      </c>
      <c r="G1" s="282">
        <v>7</v>
      </c>
      <c r="H1" s="282">
        <v>7</v>
      </c>
    </row>
    <row r="2" spans="1:8" ht="61.5" customHeight="1" x14ac:dyDescent="0.2"/>
    <row r="3" spans="1:8" ht="20" x14ac:dyDescent="0.2">
      <c r="A3" s="2" t="s">
        <v>786</v>
      </c>
      <c r="B3" s="3" t="str" cm="1">
        <f t="array" ref="B3">_xlfn.IFS([1]Content_!$D$7=1,VLOOKUP([1]HSE!$A3,[1]Translation!$A:$S,[1]HSE!B$1,FALSE),[1]Content_!$D$7=2,VLOOKUP([1]HSE!$A3,[1]Translation!$A:$S,[1]HSE!B$1+6,FALSE),[1]Content_!$D$7=3,VLOOKUP([1]HSE!$A3,[1]Translation!$A:$S,[1]HSE!B$1+12,FALSE))</f>
        <v>Охрана труда и производственная безопасность</v>
      </c>
      <c r="C3" s="418"/>
      <c r="D3" s="284"/>
      <c r="E3" s="284"/>
      <c r="F3" s="284"/>
      <c r="G3" s="284"/>
      <c r="H3" s="284"/>
    </row>
    <row r="4" spans="1:8" ht="18" x14ac:dyDescent="0.2">
      <c r="A4" s="2" t="s">
        <v>787</v>
      </c>
      <c r="B4" s="419"/>
      <c r="C4" s="418"/>
      <c r="D4" s="284"/>
      <c r="E4" s="284"/>
      <c r="F4" s="284"/>
      <c r="G4" s="284"/>
      <c r="H4" s="284"/>
    </row>
    <row r="5" spans="1:8" ht="54" customHeight="1" x14ac:dyDescent="0.2">
      <c r="A5" s="2" t="s">
        <v>788</v>
      </c>
      <c r="B5" s="607" t="str" cm="1">
        <f t="array" ref="B5">_xlfn.IFS([1]Content_!$D$7=1,VLOOKUP([1]HSE!$A5,[1]Translation!$A:$S,[1]HSE!B$1,FALSE),[1]Content_!$D$7=2,VLOOKUP([1]HSE!$A5,[1]Translation!$A:$S,[1]HSE!B$1+6,FALSE),[1]Content_!$D$7=3,VLOOKUP([1]HSE!$A5,[1]Translation!$A:$S,[1]HSE!B$1+12,FALSE))</f>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
      <c r="C5" s="607"/>
      <c r="D5" s="607"/>
      <c r="E5" s="607"/>
      <c r="F5" s="607"/>
      <c r="G5" s="607"/>
      <c r="H5" s="607"/>
    </row>
    <row r="6" spans="1:8" x14ac:dyDescent="0.2">
      <c r="A6" s="2" t="s">
        <v>789</v>
      </c>
      <c r="B6" s="29"/>
      <c r="D6" s="165"/>
      <c r="E6" s="165"/>
      <c r="F6" s="165"/>
      <c r="G6" s="165"/>
      <c r="H6" s="165"/>
    </row>
    <row r="7" spans="1:8" s="289" customFormat="1" ht="17" x14ac:dyDescent="0.2">
      <c r="A7" s="2" t="s">
        <v>790</v>
      </c>
      <c r="B7" s="420" t="str" cm="1">
        <f t="array" ref="B7">_xlfn.IFS([1]Content_!$D$7=1,VLOOKUP([1]HSE!$A7,[1]Translation!$A:$S,[1]HSE!B$1,FALSE),[1]Content_!$D$7=2,VLOOKUP([1]HSE!$A7,[1]Translation!$A:$S,[1]HSE!B$1+6,FALSE),[1]Content_!$D$7=3,VLOOKUP([1]HSE!$A7,[1]Translation!$A:$S,[1]HSE!B$1+12,FALSE))</f>
        <v>GRI 403-8</v>
      </c>
      <c r="C7" s="335" t="str" cm="1">
        <f t="array" ref="C7">_xlfn.IFS([1]Content_!$D$7=1,VLOOKUP([1]HSE!$A7,[1]Translation!$A:$S,[1]HSE!C$1,FALSE),[1]Content_!$D$7=2,VLOOKUP([1]HSE!$A7,[1]Translation!$A:$S,[1]HSE!C$1+6,FALSE),[1]Content_!$D$7=3,VLOOKUP([1]HSE!$A7,[1]Translation!$A:$S,[1]HSE!C$1+12,FALSE))</f>
        <v>Единица измерения</v>
      </c>
      <c r="D7" s="335">
        <v>2020</v>
      </c>
      <c r="E7" s="335">
        <v>2021</v>
      </c>
      <c r="F7" s="335">
        <v>2022</v>
      </c>
      <c r="G7" s="335">
        <v>2023</v>
      </c>
      <c r="H7" s="335">
        <v>2024</v>
      </c>
    </row>
    <row r="8" spans="1:8" s="289" customFormat="1" ht="34" x14ac:dyDescent="0.2">
      <c r="A8" s="2" t="s">
        <v>791</v>
      </c>
      <c r="B8" s="63" t="str" cm="1">
        <f t="array" ref="B8">_xlfn.IFS([1]Content_!$D$7=1,VLOOKUP([1]HSE!$A8,[1]Translation!$A:$S,[1]HSE!B$1,FALSE),[1]Content_!$D$7=2,VLOOKUP([1]HSE!$A8,[1]Translation!$A:$S,[1]HSE!B$1+6,FALSE),[1]Content_!$D$7=3,VLOOKUP([1]HSE!$A8,[1]Translation!$A:$S,[1]HSE!B$1+12,FALSE))</f>
        <v>Система управления вопросами охраны труда и промышленной безопасности</v>
      </c>
      <c r="C8" s="421" cm="1">
        <f t="array" ref="C8">_xlfn.IFS([1]Content_!$D$7=1,VLOOKUP([1]HSE!$A8,[1]Translation!$A:$S,[1]HSE!C$1,FALSE),[1]Content_!$D$7=2,VLOOKUP([1]HSE!$A8,[1]Translation!$A:$S,[1]HSE!C$1+6,FALSE),[1]Content_!$D$7=3,VLOOKUP([1]HSE!$A8,[1]Translation!$A:$S,[1]HSE!C$1+12,FALSE))</f>
        <v>0</v>
      </c>
      <c r="D8" s="421"/>
      <c r="E8" s="421"/>
      <c r="F8" s="421"/>
      <c r="G8" s="421"/>
      <c r="H8" s="421"/>
    </row>
    <row r="9" spans="1:8" ht="30" x14ac:dyDescent="0.2">
      <c r="A9" s="2" t="s">
        <v>792</v>
      </c>
      <c r="B9" s="398" t="str" cm="1">
        <f t="array" ref="B9">_xlfn.IFS([1]Content_!$D$7=1,VLOOKUP([1]HSE!$A9,[1]Translation!$A:$S,[1]HSE!B$1,FALSE),[1]Content_!$D$7=2,VLOOKUP([1]HSE!$A9,[1]Translation!$A:$S,[1]HSE!B$1+6,FALSE),[1]Content_!$D$7=3,VLOOKUP([1]HSE!$A9,[1]Translation!$A:$S,[1]HSE!B$1+12,FALSE))</f>
        <v>Количество человек, охваченных системой управления охраной труда и промышленной безопасностью</v>
      </c>
      <c r="C9" s="79" t="str" cm="1">
        <f t="array" ref="C9">_xlfn.IFS([1]Content_!$D$7=1,VLOOKUP([1]HSE!$A9,[1]Translation!$A:$S,[1]HSE!C$1,FALSE),[1]Content_!$D$7=2,VLOOKUP([1]HSE!$A9,[1]Translation!$A:$S,[1]HSE!C$1+6,FALSE),[1]Content_!$D$7=3,VLOOKUP([1]HSE!$A9,[1]Translation!$A:$S,[1]HSE!C$1+12,FALSE))</f>
        <v>чел.</v>
      </c>
      <c r="D9" s="268">
        <v>269616</v>
      </c>
      <c r="E9" s="268">
        <v>258823</v>
      </c>
      <c r="F9" s="268">
        <v>261361</v>
      </c>
      <c r="G9" s="268">
        <v>267276</v>
      </c>
      <c r="H9" s="523">
        <v>263942</v>
      </c>
    </row>
    <row r="10" spans="1:8" ht="45" x14ac:dyDescent="0.2">
      <c r="A10" s="2" t="s">
        <v>793</v>
      </c>
      <c r="B10" s="398" t="str" cm="1">
        <f t="array" ref="B10">_xlfn.IFS([1]Content_!$D$7=1,VLOOKUP([1]HSE!$A10,[1]Translation!$A:$S,[1]HSE!B$1,FALSE),[1]Content_!$D$7=2,VLOOKUP([1]HSE!$A10,[1]Translation!$A:$S,[1]HSE!B$1+6,FALSE),[1]Content_!$D$7=3,VLOOKUP([1]HSE!$A10,[1]Translation!$A:$S,[1]HSE!B$1+12,FALSE))</f>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
      <c r="C10" s="79" t="str" cm="1">
        <f t="array" ref="C10">_xlfn.IFS([1]Content_!$D$7=1,VLOOKUP([1]HSE!$A10,[1]Translation!$A:$S,[1]HSE!C$1,FALSE),[1]Content_!$D$7=2,VLOOKUP([1]HSE!$A10,[1]Translation!$A:$S,[1]HSE!C$1+6,FALSE),[1]Content_!$D$7=3,VLOOKUP([1]HSE!$A10,[1]Translation!$A:$S,[1]HSE!C$1+12,FALSE))</f>
        <v>чел.</v>
      </c>
      <c r="D10" s="268">
        <v>120696</v>
      </c>
      <c r="E10" s="268">
        <v>123827</v>
      </c>
      <c r="F10" s="268">
        <v>135423</v>
      </c>
      <c r="G10" s="268">
        <v>150623</v>
      </c>
      <c r="H10" s="523">
        <v>263266</v>
      </c>
    </row>
    <row r="11" spans="1:8" ht="30" x14ac:dyDescent="0.2">
      <c r="A11" s="2" t="s">
        <v>794</v>
      </c>
      <c r="B11" s="399" t="str" cm="1">
        <f t="array" ref="B11">_xlfn.IFS([1]Content_!$D$7=1,VLOOKUP([1]HSE!$A12,[1]Translation!$A:$S,[1]HSE!B$1,FALSE),[1]Content_!$D$7=2,VLOOKUP([1]HSE!$A12,[1]Translation!$A:$S,[1]HSE!B$1+6,FALSE),[1]Content_!$D$7=3,VLOOKUP([1]HSE!$A12,[1]Translation!$A:$S,[1]HSE!B$1+12,FALSE))</f>
        <v>Количество дочерних зависимых организаций (включая материнскую компанию), имеющих сертификат соответствия ISO 45001-2018</v>
      </c>
      <c r="C11" s="422" t="str" cm="1">
        <f t="array" ref="C11">_xlfn.IFS([1]Content_!$D$7=1,VLOOKUP([1]HSE!$A12,[1]Translation!$A:$S,[1]HSE!C$1,FALSE),[1]Content_!$D$7=2,VLOOKUP([1]HSE!$A12,[1]Translation!$A:$S,[1]HSE!C$1+6,FALSE),[1]Content_!$D$7=3,VLOOKUP([1]HSE!$A12,[1]Translation!$A:$S,[1]HSE!C$1+12,FALSE))</f>
        <v>ед.</v>
      </c>
      <c r="D11" s="423">
        <v>33</v>
      </c>
      <c r="E11" s="423">
        <v>40</v>
      </c>
      <c r="F11" s="423">
        <v>69</v>
      </c>
      <c r="G11" s="423">
        <v>78</v>
      </c>
      <c r="H11" s="522">
        <v>81</v>
      </c>
    </row>
    <row r="12" spans="1:8" x14ac:dyDescent="0.2">
      <c r="A12" s="2" t="s">
        <v>795</v>
      </c>
      <c r="B12" s="331"/>
      <c r="C12" s="332"/>
      <c r="D12" s="424"/>
      <c r="E12" s="424"/>
      <c r="F12" s="424"/>
      <c r="G12" s="424"/>
      <c r="H12" s="424"/>
    </row>
    <row r="13" spans="1:8" ht="17" x14ac:dyDescent="0.2">
      <c r="A13" s="2" t="s">
        <v>796</v>
      </c>
      <c r="B13" s="420" t="str" cm="1">
        <f t="array" ref="B13">_xlfn.IFS([1]Content_!$D$7=1,VLOOKUP([1]HSE!$A14,[1]Translation!$A:$S,[1]HSE!B$1,FALSE),[1]Content_!$D$7=2,VLOOKUP([1]HSE!$A14,[1]Translation!$A:$S,[1]HSE!B$1+6,FALSE),[1]Content_!$D$7=3,VLOOKUP([1]HSE!$A14,[1]Translation!$A:$S,[1]HSE!B$1+12,FALSE))</f>
        <v>GRI 403-9</v>
      </c>
      <c r="C13" s="335" t="str" cm="1">
        <f t="array" ref="C13">_xlfn.IFS([1]Content_!$D$7=1,VLOOKUP([1]HSE!$A14,[1]Translation!$A:$S,[1]HSE!C$1,FALSE),[1]Content_!$D$7=2,VLOOKUP([1]HSE!$A14,[1]Translation!$A:$S,[1]HSE!C$1+6,FALSE),[1]Content_!$D$7=3,VLOOKUP([1]HSE!$A14,[1]Translation!$A:$S,[1]HSE!C$1+12,FALSE))</f>
        <v>Единица измерения</v>
      </c>
      <c r="D13" s="335">
        <v>2020</v>
      </c>
      <c r="E13" s="260">
        <v>2021</v>
      </c>
      <c r="F13" s="260">
        <v>2022</v>
      </c>
      <c r="G13" s="260">
        <v>2023</v>
      </c>
      <c r="H13" s="335">
        <v>2024</v>
      </c>
    </row>
    <row r="14" spans="1:8" ht="34" x14ac:dyDescent="0.2">
      <c r="A14" s="2" t="s">
        <v>797</v>
      </c>
      <c r="B14" s="63" t="str" cm="1">
        <f t="array" ref="B14">_xlfn.IFS([1]Content_!$D$7=1,VLOOKUP([1]HSE!$A15,[1]Translation!$A:$S,[1]HSE!B$1,FALSE),[1]Content_!$D$7=2,VLOOKUP([1]HSE!$A15,[1]Translation!$A:$S,[1]HSE!B$1+6,FALSE),[1]Content_!$D$7=3,VLOOKUP([1]HSE!$A15,[1]Translation!$A:$S,[1]HSE!B$1+12,FALSE))</f>
        <v>Показатели производственного травматизма по Группе (штатные работники)</v>
      </c>
      <c r="C14" s="421" cm="1">
        <f t="array" ref="C14">_xlfn.IFS([1]Content_!$D$7=1,VLOOKUP([1]HSE!$A15,[1]Translation!$A:$S,[1]HSE!C$1,FALSE),[1]Content_!$D$7=2,VLOOKUP([1]HSE!$A15,[1]Translation!$A:$S,[1]HSE!C$1+6,FALSE),[1]Content_!$D$7=3,VLOOKUP([1]HSE!$A15,[1]Translation!$A:$S,[1]HSE!C$1+12,FALSE))</f>
        <v>0</v>
      </c>
      <c r="D14" s="421"/>
      <c r="E14" s="425"/>
      <c r="F14" s="425"/>
      <c r="G14" s="425"/>
      <c r="H14" s="547"/>
    </row>
    <row r="15" spans="1:8" ht="30" x14ac:dyDescent="0.2">
      <c r="A15" s="2" t="s">
        <v>798</v>
      </c>
      <c r="B15" s="398" t="str" cm="1">
        <f t="array" ref="B15">_xlfn.IFS([1]Content_!$D$7=1,VLOOKUP([1]HSE!$A16,[1]Translation!$A:$S,[1]HSE!B$1,FALSE),[1]Content_!$D$7=2,VLOOKUP([1]HSE!$A16,[1]Translation!$A:$S,[1]HSE!B$1+6,FALSE),[1]Content_!$D$7=3,VLOOKUP([1]HSE!$A16,[1]Translation!$A:$S,[1]HSE!B$1+12,FALSE))</f>
        <v>Количество пострадавших при несчастных случаях, связанных с трудовой деятельностью (в том числе погибшие)</v>
      </c>
      <c r="C15" s="79" t="str" cm="1">
        <f t="array" ref="C15">_xlfn.IFS([1]Content_!$D$7=1,VLOOKUP([1]HSE!$A16,[1]Translation!$A:$S,[1]HSE!C$1,FALSE),[1]Content_!$D$7=2,VLOOKUP([1]HSE!$A16,[1]Translation!$A:$S,[1]HSE!C$1+6,FALSE),[1]Content_!$D$7=3,VLOOKUP([1]HSE!$A16,[1]Translation!$A:$S,[1]HSE!C$1+12,FALSE))</f>
        <v>чел.</v>
      </c>
      <c r="D15" s="313">
        <v>122</v>
      </c>
      <c r="E15" s="426">
        <v>133</v>
      </c>
      <c r="F15" s="426">
        <v>111</v>
      </c>
      <c r="G15" s="426">
        <v>120</v>
      </c>
      <c r="H15" s="521">
        <v>94</v>
      </c>
    </row>
    <row r="16" spans="1:8" ht="30" x14ac:dyDescent="0.2">
      <c r="A16" s="2" t="s">
        <v>799</v>
      </c>
      <c r="B16" s="398" t="str" cm="1">
        <f t="array" ref="B16">_xlfn.IFS([1]Content_!$D$7=1,VLOOKUP([1]HSE!$A17,[1]Translation!$A:$S,[1]HSE!B$1,FALSE),[1]Content_!$D$7=2,VLOOKUP([1]HSE!$A17,[1]Translation!$A:$S,[1]HSE!B$1+6,FALSE),[1]Content_!$D$7=3,VLOOKUP([1]HSE!$A17,[1]Translation!$A:$S,[1]HSE!B$1+12,FALSE))</f>
        <v>Количество погибших при несчастных случаях, связанных с трудовой деятельностью</v>
      </c>
      <c r="C16" s="79" t="str" cm="1">
        <f t="array" ref="C16">_xlfn.IFS([1]Content_!$D$7=1,VLOOKUP([1]HSE!$A17,[1]Translation!$A:$S,[1]HSE!C$1,FALSE),[1]Content_!$D$7=2,VLOOKUP([1]HSE!$A17,[1]Translation!$A:$S,[1]HSE!C$1+6,FALSE),[1]Content_!$D$7=3,VLOOKUP([1]HSE!$A17,[1]Translation!$A:$S,[1]HSE!C$1+12,FALSE))</f>
        <v>чел.</v>
      </c>
      <c r="D16" s="313">
        <v>11</v>
      </c>
      <c r="E16" s="313">
        <v>14</v>
      </c>
      <c r="F16" s="313">
        <v>12</v>
      </c>
      <c r="G16" s="313">
        <v>11</v>
      </c>
      <c r="H16" s="521">
        <v>12</v>
      </c>
    </row>
    <row r="17" spans="1:8" x14ac:dyDescent="0.2">
      <c r="A17" s="2" t="s">
        <v>800</v>
      </c>
      <c r="B17" s="399" t="str" cm="1">
        <f t="array" ref="B17">_xlfn.IFS([1]Content_!$D$7=1,VLOOKUP([1]HSE!$A18,[1]Translation!$A:$S,[1]HSE!B$1,FALSE),[1]Content_!$D$7=2,VLOOKUP([1]HSE!$A18,[1]Translation!$A:$S,[1]HSE!B$1+6,FALSE),[1]Content_!$D$7=3,VLOOKUP([1]HSE!$A18,[1]Translation!$A:$S,[1]HSE!B$1+12,FALSE))</f>
        <v>Количество тяжелых травм, связанных с производственной деятельностью</v>
      </c>
      <c r="C17" s="88" t="str" cm="1">
        <f t="array" ref="C17">_xlfn.IFS([1]Content_!$D$7=1,VLOOKUP([1]HSE!$A18,[1]Translation!$A:$S,[1]HSE!C$1,FALSE),[1]Content_!$D$7=2,VLOOKUP([1]HSE!$A18,[1]Translation!$A:$S,[1]HSE!C$1+6,FALSE),[1]Content_!$D$7=3,VLOOKUP([1]HSE!$A18,[1]Translation!$A:$S,[1]HSE!C$1+12,FALSE))</f>
        <v>чел.</v>
      </c>
      <c r="D17" s="100" t="s">
        <v>270</v>
      </c>
      <c r="E17" s="100" t="s">
        <v>270</v>
      </c>
      <c r="F17" s="100">
        <v>54</v>
      </c>
      <c r="G17" s="100">
        <v>48</v>
      </c>
      <c r="H17" s="522">
        <v>47</v>
      </c>
    </row>
    <row r="18" spans="1:8" ht="30" x14ac:dyDescent="0.2">
      <c r="A18" s="2" t="s">
        <v>801</v>
      </c>
      <c r="B18" s="398" t="str" cm="1">
        <f t="array" ref="B18">_xlfn.IFS([1]Content_!$D$7=1,VLOOKUP([1]HSE!$A19,[1]Translation!$A:$S,[1]HSE!B$1,FALSE),[1]Content_!$D$7=2,VLOOKUP([1]HSE!$A19,[1]Translation!$A:$S,[1]HSE!B$1+6,FALSE),[1]Content_!$D$7=3,VLOOKUP([1]HSE!$A19,[1]Translation!$A:$S,[1]HSE!B$1+12,FALSE))</f>
        <v>Коэффициент частоты производственных травм с временной потерей трудоспособности (LTIFR*)</v>
      </c>
      <c r="C18" s="427" t="str" cm="1">
        <f t="array" ref="C18">_xlfn.IFS([1]Content_!$D$7=1,VLOOKUP([1]HSE!$A19,[1]Translation!$A:$S,[1]HSE!C$1,FALSE),[1]Content_!$D$7=2,VLOOKUP([1]HSE!$A19,[1]Translation!$A:$S,[1]HSE!C$1+6,FALSE),[1]Content_!$D$7=3,VLOOKUP([1]HSE!$A19,[1]Translation!$A:$S,[1]HSE!C$1+12,FALSE))</f>
        <v>коэфф.</v>
      </c>
      <c r="D18" s="313">
        <v>0.24</v>
      </c>
      <c r="E18" s="313">
        <v>0.24</v>
      </c>
      <c r="F18" s="313">
        <v>0.24</v>
      </c>
      <c r="G18" s="313">
        <v>0.26</v>
      </c>
      <c r="H18" s="521">
        <v>0.2</v>
      </c>
    </row>
    <row r="19" spans="1:8" x14ac:dyDescent="0.2">
      <c r="A19" s="2" t="s">
        <v>802</v>
      </c>
      <c r="B19" s="398" t="str" cm="1">
        <f t="array" ref="B19">_xlfn.IFS([1]Content_!$D$7=1,VLOOKUP([1]HSE!$A20,[1]Translation!$A:$S,[1]HSE!B$1,FALSE),[1]Content_!$D$7=2,VLOOKUP([1]HSE!$A20,[1]Translation!$A:$S,[1]HSE!B$1+6,FALSE),[1]Content_!$D$7=3,VLOOKUP([1]HSE!$A20,[1]Translation!$A:$S,[1]HSE!B$1+12,FALSE))</f>
        <v>Коэффициент несчастных случаев со смертельным исходом</v>
      </c>
      <c r="C19" s="427" t="str" cm="1">
        <f t="array" ref="C19">_xlfn.IFS([1]Content_!$D$7=1,VLOOKUP([1]HSE!$A20,[1]Translation!$A:$S,[1]HSE!C$1,FALSE),[1]Content_!$D$7=2,VLOOKUP([1]HSE!$A20,[1]Translation!$A:$S,[1]HSE!C$1+6,FALSE),[1]Content_!$D$7=3,VLOOKUP([1]HSE!$A20,[1]Translation!$A:$S,[1]HSE!C$1+12,FALSE))</f>
        <v>коэфф.</v>
      </c>
      <c r="D19" s="313">
        <v>0.02</v>
      </c>
      <c r="E19" s="313">
        <v>0.03</v>
      </c>
      <c r="F19" s="313">
        <v>0.03</v>
      </c>
      <c r="G19" s="313">
        <v>0.02</v>
      </c>
      <c r="H19" s="521">
        <v>0.03</v>
      </c>
    </row>
    <row r="20" spans="1:8" x14ac:dyDescent="0.2">
      <c r="A20" s="2" t="s">
        <v>803</v>
      </c>
      <c r="B20" s="398" t="str" cm="1">
        <f t="array" ref="B20">_xlfn.IFS([1]Content_!$D$7=1,VLOOKUP([1]HSE!$A21,[1]Translation!$A:$S,[1]HSE!B$1,FALSE),[1]Content_!$D$7=2,VLOOKUP([1]HSE!$A21,[1]Translation!$A:$S,[1]HSE!B$1+6,FALSE),[1]Content_!$D$7=3,VLOOKUP([1]HSE!$A21,[1]Translation!$A:$S,[1]HSE!B$1+12,FALSE))</f>
        <v>Коэффициент тяжелых травм, связанных с производственной деятельностью</v>
      </c>
      <c r="C20" s="427" t="str" cm="1">
        <f t="array" ref="C20">_xlfn.IFS([1]Content_!$D$7=1,VLOOKUP([1]HSE!$A21,[1]Translation!$A:$S,[1]HSE!C$1,FALSE),[1]Content_!$D$7=2,VLOOKUP([1]HSE!$A21,[1]Translation!$A:$S,[1]HSE!C$1+6,FALSE),[1]Content_!$D$7=3,VLOOKUP([1]HSE!$A21,[1]Translation!$A:$S,[1]HSE!C$1+12,FALSE))</f>
        <v>коэфф.</v>
      </c>
      <c r="D20" s="428" t="s">
        <v>270</v>
      </c>
      <c r="E20" s="428" t="s">
        <v>270</v>
      </c>
      <c r="F20" s="428">
        <v>0.11888279052218048</v>
      </c>
      <c r="G20" s="428">
        <v>0.10442332297811242</v>
      </c>
      <c r="H20" s="521">
        <v>0.1</v>
      </c>
    </row>
    <row r="21" spans="1:8" ht="30" x14ac:dyDescent="0.2">
      <c r="A21" s="2" t="s">
        <v>804</v>
      </c>
      <c r="B21" s="398" t="str" cm="1">
        <f t="array" ref="B21">_xlfn.IFS([1]Content_!$D$7=1,VLOOKUP([1]HSE!$A22,[1]Translation!$A:$S,[1]HSE!B$1,FALSE),[1]Content_!$D$7=2,VLOOKUP([1]HSE!$A22,[1]Translation!$A:$S,[1]HSE!B$1+6,FALSE),[1]Content_!$D$7=3,VLOOKUP([1]HSE!$A22,[1]Translation!$A:$S,[1]HSE!B$1+12,FALSE))</f>
        <v>Коэффициент частоты производственных травм с временной потерей трудоспособности (LTIF)</v>
      </c>
      <c r="C21" s="427" t="str" cm="1">
        <f t="array" ref="C21">_xlfn.IFS([1]Content_!$D$7=1,VLOOKUP([1]HSE!$A22,[1]Translation!$A:$S,[1]HSE!C$1,FALSE),[1]Content_!$D$7=2,VLOOKUP([1]HSE!$A22,[1]Translation!$A:$S,[1]HSE!C$1+6,FALSE),[1]Content_!$D$7=3,VLOOKUP([1]HSE!$A22,[1]Translation!$A:$S,[1]HSE!C$1+12,FALSE))</f>
        <v>коэфф.</v>
      </c>
      <c r="D21" s="428">
        <v>0.24</v>
      </c>
      <c r="E21" s="428">
        <v>0.22</v>
      </c>
      <c r="F21" s="428">
        <v>0.16</v>
      </c>
      <c r="G21" s="428">
        <v>0.14000000000000001</v>
      </c>
      <c r="H21" s="550">
        <v>0.13</v>
      </c>
    </row>
    <row r="22" spans="1:8" x14ac:dyDescent="0.2">
      <c r="A22" s="2" t="s">
        <v>805</v>
      </c>
      <c r="B22" s="399" t="str" cm="1">
        <f t="array" ref="B22">_xlfn.IFS([1]Content_!$D$7=1,VLOOKUP([1]HSE!$A23,[1]Translation!$A:$S,[1]HSE!B$1,FALSE),[1]Content_!$D$7=2,VLOOKUP([1]HSE!$A23,[1]Translation!$A:$S,[1]HSE!B$1+6,FALSE),[1]Content_!$D$7=3,VLOOKUP([1]HSE!$A23,[1]Translation!$A:$S,[1]HSE!B$1+12,FALSE))</f>
        <v>Количество отработанных человеко-часов</v>
      </c>
      <c r="C22" s="422" t="str" cm="1">
        <f t="array" ref="C22">_xlfn.IFS([1]Content_!$D$7=1,VLOOKUP([1]HSE!$A23,[1]Translation!$A:$S,[1]HSE!C$1,FALSE),[1]Content_!$D$7=2,VLOOKUP([1]HSE!$A23,[1]Translation!$A:$S,[1]HSE!C$1+6,FALSE),[1]Content_!$D$7=3,VLOOKUP([1]HSE!$A23,[1]Translation!$A:$S,[1]HSE!C$1+12,FALSE))</f>
        <v>человеко-часов</v>
      </c>
      <c r="D22" s="423">
        <v>489865338.80000001</v>
      </c>
      <c r="E22" s="423">
        <v>462456158.5</v>
      </c>
      <c r="F22" s="423">
        <v>454228907</v>
      </c>
      <c r="G22" s="423">
        <v>459667425.16000003</v>
      </c>
      <c r="H22" s="514">
        <v>464406146</v>
      </c>
    </row>
    <row r="23" spans="1:8" ht="16" customHeight="1" x14ac:dyDescent="0.2">
      <c r="A23" s="2" t="s">
        <v>806</v>
      </c>
      <c r="B23" s="616" t="str" cm="1">
        <f t="array" ref="B23">_xlfn.IFS([1]Content_!$D$7=1,VLOOKUP([1]HSE!$A24,[1]Translation!$A:$S,[1]HSE!B$1,FALSE),[1]Content_!$D$7=2,VLOOKUP([1]HSE!$A24,[1]Translation!$A:$S,[1]HSE!B$1+6,FALSE),[1]Content_!$D$7=3,VLOOKUP([1]HSE!$A24,[1]Translation!$A:$S,[1]HSE!B$1+12,FALSE))</f>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
      <c r="C23" s="616" cm="1">
        <f t="array" ref="C23">_xlfn.IFS([1]Content_!$D$7=1,VLOOKUP([1]HSE!$A24,[1]Translation!$A:$S,[1]HSE!C$1,FALSE),[1]Content_!$D$7=2,VLOOKUP([1]HSE!$A24,[1]Translation!$A:$S,[1]HSE!C$1+6,FALSE),[1]Content_!$D$7=3,VLOOKUP([1]HSE!$A24,[1]Translation!$A:$S,[1]HSE!C$1+12,FALSE))</f>
        <v>0</v>
      </c>
      <c r="D23" s="616" cm="1">
        <f t="array" ref="D23">_xlfn.IFS([1]Content_!$D$7=1,VLOOKUP([1]HSE!$A24,[1]Translation!$A:$S,[1]HSE!D$1,FALSE),[1]Content_!$D$7=2,VLOOKUP([1]HSE!$A24,[1]Translation!$A:$S,[1]HSE!D$1+6,FALSE),[1]Content_!$D$7=3,VLOOKUP([1]HSE!$A24,[1]Translation!$A:$S,[1]HSE!D$1+12,FALSE))</f>
        <v>0</v>
      </c>
      <c r="E23" s="616" cm="1">
        <f t="array" ref="E23">_xlfn.IFS([1]Content_!$D$7=1,VLOOKUP([1]HSE!$A24,[1]Translation!$A:$S,[1]HSE!E$1,FALSE),[1]Content_!$D$7=2,VLOOKUP([1]HSE!$A24,[1]Translation!$A:$S,[1]HSE!E$1+6,FALSE),[1]Content_!$D$7=3,VLOOKUP([1]HSE!$A24,[1]Translation!$A:$S,[1]HSE!E$1+12,FALSE))</f>
        <v>0</v>
      </c>
      <c r="F23" s="616" cm="1">
        <f t="array" ref="F23">_xlfn.IFS([1]Content_!$D$7=1,VLOOKUP([1]HSE!$A24,[1]Translation!$A:$S,[1]HSE!F$1,FALSE),[1]Content_!$D$7=2,VLOOKUP([1]HSE!$A24,[1]Translation!$A:$S,[1]HSE!F$1+6,FALSE),[1]Content_!$D$7=3,VLOOKUP([1]HSE!$A24,[1]Translation!$A:$S,[1]HSE!F$1+12,FALSE))</f>
        <v>0</v>
      </c>
      <c r="G23" s="616" cm="1">
        <f t="array" ref="G23">_xlfn.IFS([1]Content_!$D$7=1,VLOOKUP([1]HSE!$A24,[1]Translation!$A:$S,[1]HSE!G$1,FALSE),[1]Content_!$D$7=2,VLOOKUP([1]HSE!$A24,[1]Translation!$A:$S,[1]HSE!G$1+6,FALSE),[1]Content_!$D$7=3,VLOOKUP([1]HSE!$A24,[1]Translation!$A:$S,[1]HSE!G$1+12,FALSE))</f>
        <v>0</v>
      </c>
      <c r="H23" s="429"/>
    </row>
    <row r="24" spans="1:8" x14ac:dyDescent="0.2">
      <c r="A24" s="2" t="s">
        <v>807</v>
      </c>
      <c r="B24" s="430"/>
      <c r="D24" s="431"/>
      <c r="E24" s="431"/>
      <c r="F24" s="431"/>
      <c r="G24" s="431"/>
      <c r="H24" s="431"/>
    </row>
    <row r="25" spans="1:8" ht="17" x14ac:dyDescent="0.2">
      <c r="A25" s="2" t="s">
        <v>808</v>
      </c>
      <c r="B25" s="334" t="str" cm="1">
        <f t="array" ref="B25">_xlfn.IFS([1]Content_!$D$7=1,VLOOKUP([1]HSE!$A26,[1]Translation!$A:$S,[1]HSE!B$1,FALSE),[1]Content_!$D$7=2,VLOOKUP([1]HSE!$A26,[1]Translation!$A:$S,[1]HSE!B$1+6,FALSE),[1]Content_!$D$7=3,VLOOKUP([1]HSE!$A26,[1]Translation!$A:$S,[1]HSE!B$1+12,FALSE))</f>
        <v>Показатели дорожно-транспортных происшествий</v>
      </c>
      <c r="C25" s="260" t="str" cm="1">
        <f t="array" ref="C25">_xlfn.IFS([1]Content_!$D$7=1,VLOOKUP([1]HSE!$A26,[1]Translation!$A:$S,[1]HSE!C$1,FALSE),[1]Content_!$D$7=2,VLOOKUP([1]HSE!$A26,[1]Translation!$A:$S,[1]HSE!C$1+6,FALSE),[1]Content_!$D$7=3,VLOOKUP([1]HSE!$A26,[1]Translation!$A:$S,[1]HSE!C$1+12,FALSE))</f>
        <v>Единица измерения</v>
      </c>
      <c r="D25" s="260">
        <v>2020</v>
      </c>
      <c r="E25" s="260">
        <v>2021</v>
      </c>
      <c r="F25" s="260">
        <v>2022</v>
      </c>
      <c r="G25" s="260">
        <v>2023</v>
      </c>
      <c r="H25" s="335">
        <v>2024</v>
      </c>
    </row>
    <row r="26" spans="1:8" x14ac:dyDescent="0.2">
      <c r="A26" s="2" t="s">
        <v>809</v>
      </c>
      <c r="B26" s="432" t="str" cm="1">
        <f t="array" ref="B26">_xlfn.IFS([1]Content_!$D$7=1,VLOOKUP([1]HSE!$A27,[1]Translation!$A:$S,[1]HSE!B$1,FALSE),[1]Content_!$D$7=2,VLOOKUP([1]HSE!$A27,[1]Translation!$A:$S,[1]HSE!B$1+6,FALSE),[1]Content_!$D$7=3,VLOOKUP([1]HSE!$A27,[1]Translation!$A:$S,[1]HSE!B$1+12,FALSE))</f>
        <v>Количество всех дорожно-транспортных происшествий</v>
      </c>
      <c r="C26" s="433" t="str" cm="1">
        <f t="array" ref="C26">_xlfn.IFS([1]Content_!$D$7=1,VLOOKUP([1]HSE!$A27,[1]Translation!$A:$S,[1]HSE!C$1,FALSE),[1]Content_!$D$7=2,VLOOKUP([1]HSE!$A27,[1]Translation!$A:$S,[1]HSE!C$1+6,FALSE),[1]Content_!$D$7=3,VLOOKUP([1]HSE!$A27,[1]Translation!$A:$S,[1]HSE!C$1+12,FALSE))</f>
        <v>ед.</v>
      </c>
      <c r="D26" s="434">
        <v>68</v>
      </c>
      <c r="E26" s="434">
        <v>79</v>
      </c>
      <c r="F26" s="434">
        <v>68</v>
      </c>
      <c r="G26" s="434">
        <v>82</v>
      </c>
      <c r="H26" s="548">
        <v>71</v>
      </c>
    </row>
    <row r="27" spans="1:8" x14ac:dyDescent="0.2">
      <c r="A27" s="2" t="s">
        <v>810</v>
      </c>
      <c r="B27" s="399" t="str" cm="1">
        <f t="array" ref="B27">_xlfn.IFS([1]Content_!$D$7=1,VLOOKUP([1]HSE!$A28,[1]Translation!$A:$S,[1]HSE!B$1,FALSE),[1]Content_!$D$7=2,VLOOKUP([1]HSE!$A28,[1]Translation!$A:$S,[1]HSE!B$1+6,FALSE),[1]Content_!$D$7=3,VLOOKUP([1]HSE!$A28,[1]Translation!$A:$S,[1]HSE!B$1+12,FALSE))</f>
        <v>Коэффициент дорожно-транспортных происшествий (коэффициент)</v>
      </c>
      <c r="C27" s="422" t="str" cm="1">
        <f t="array" ref="C27">_xlfn.IFS([1]Content_!$D$7=1,VLOOKUP([1]HSE!$A28,[1]Translation!$A:$S,[1]HSE!C$1,FALSE),[1]Content_!$D$7=2,VLOOKUP([1]HSE!$A28,[1]Translation!$A:$S,[1]HSE!C$1+6,FALSE),[1]Content_!$D$7=3,VLOOKUP([1]HSE!$A28,[1]Translation!$A:$S,[1]HSE!C$1+12,FALSE))</f>
        <v>коэфф.</v>
      </c>
      <c r="D27" s="435">
        <v>0.04</v>
      </c>
      <c r="E27" s="435">
        <v>7.0000000000000007E-2</v>
      </c>
      <c r="F27" s="435">
        <v>7.0000000000000007E-2</v>
      </c>
      <c r="G27" s="435">
        <v>0.25</v>
      </c>
      <c r="H27" s="549">
        <v>0.06</v>
      </c>
    </row>
    <row r="28" spans="1:8" x14ac:dyDescent="0.2">
      <c r="A28" s="2" t="s">
        <v>811</v>
      </c>
      <c r="B28" s="430"/>
      <c r="D28" s="431"/>
      <c r="E28" s="431"/>
      <c r="F28" s="431"/>
      <c r="G28" s="431"/>
      <c r="H28" s="431"/>
    </row>
    <row r="29" spans="1:8" ht="17" x14ac:dyDescent="0.2">
      <c r="A29" s="2" t="s">
        <v>812</v>
      </c>
      <c r="B29" s="334" t="str" cm="1">
        <f t="array" ref="B29">_xlfn.IFS([1]Content_!$D$7=1,VLOOKUP([1]HSE!$A30,[1]Translation!$A:$S,[1]HSE!B$1,FALSE),[1]Content_!$D$7=2,VLOOKUP([1]HSE!$A30,[1]Translation!$A:$S,[1]HSE!B$1+6,FALSE),[1]Content_!$D$7=3,VLOOKUP([1]HSE!$A30,[1]Translation!$A:$S,[1]HSE!B$1+12,FALSE))</f>
        <v>Показатели охраны здоровья</v>
      </c>
      <c r="C29" s="260" t="str" cm="1">
        <f t="array" ref="C29">_xlfn.IFS([1]Content_!$D$7=1,VLOOKUP([1]HSE!$A30,[1]Translation!$A:$S,[1]HSE!C$1,FALSE),[1]Content_!$D$7=2,VLOOKUP([1]HSE!$A30,[1]Translation!$A:$S,[1]HSE!C$1+6,FALSE),[1]Content_!$D$7=3,VLOOKUP([1]HSE!$A30,[1]Translation!$A:$S,[1]HSE!C$1+12,FALSE))</f>
        <v>Единица измерения</v>
      </c>
      <c r="D29" s="260">
        <v>2020</v>
      </c>
      <c r="E29" s="260">
        <v>2021</v>
      </c>
      <c r="F29" s="260">
        <v>2022</v>
      </c>
      <c r="G29" s="260">
        <v>2023</v>
      </c>
      <c r="H29" s="335">
        <v>2024</v>
      </c>
    </row>
    <row r="30" spans="1:8" ht="30" x14ac:dyDescent="0.2">
      <c r="A30" s="2" t="s">
        <v>813</v>
      </c>
      <c r="B30" s="432" t="str" cm="1">
        <f t="array" ref="B30">_xlfn.IFS([1]Content_!$D$7=1,VLOOKUP([1]HSE!$A31,[1]Translation!$A:$S,[1]HSE!B$1,FALSE),[1]Content_!$D$7=2,VLOOKUP([1]HSE!$A31,[1]Translation!$A:$S,[1]HSE!B$1+6,FALSE),[1]Content_!$D$7=3,VLOOKUP([1]HSE!$A31,[1]Translation!$A:$S,[1]HSE!B$1+12,FALSE))</f>
        <v>Количество смертельных случаев, не связанных с трудовой деятельностью по причине ухудшения здоровья</v>
      </c>
      <c r="C30" s="79" t="str" cm="1">
        <f t="array" ref="C30">_xlfn.IFS([1]Content_!$D$7=1,VLOOKUP([1]HSE!$A31,[1]Translation!$A:$S,[1]HSE!C$1,FALSE),[1]Content_!$D$7=2,VLOOKUP([1]HSE!$A31,[1]Translation!$A:$S,[1]HSE!C$1+6,FALSE),[1]Content_!$D$7=3,VLOOKUP([1]HSE!$A31,[1]Translation!$A:$S,[1]HSE!C$1+12,FALSE))</f>
        <v>чел.</v>
      </c>
      <c r="D30" s="96" t="s">
        <v>270</v>
      </c>
      <c r="E30" s="97">
        <v>53</v>
      </c>
      <c r="F30" s="97">
        <v>27</v>
      </c>
      <c r="G30" s="97">
        <v>45</v>
      </c>
      <c r="H30" s="521">
        <v>30</v>
      </c>
    </row>
    <row r="31" spans="1:8" x14ac:dyDescent="0.2">
      <c r="A31" s="2" t="s">
        <v>814</v>
      </c>
      <c r="B31" s="398" t="str" cm="1">
        <f t="array" ref="B31">_xlfn.IFS([1]Content_!$D$7=1,VLOOKUP([1]HSE!$A32,[1]Translation!$A:$S,[1]HSE!B$1,FALSE),[1]Content_!$D$7=2,VLOOKUP([1]HSE!$A32,[1]Translation!$A:$S,[1]HSE!B$1+6,FALSE),[1]Content_!$D$7=3,VLOOKUP([1]HSE!$A32,[1]Translation!$A:$S,[1]HSE!B$1+12,FALSE))</f>
        <v>Количество работников, состоящих на «Д» учете</v>
      </c>
      <c r="C31" s="79" t="str" cm="1">
        <f t="array" ref="C31">_xlfn.IFS([1]Content_!$D$7=1,VLOOKUP([1]HSE!$A32,[1]Translation!$A:$S,[1]HSE!C$1,FALSE),[1]Content_!$D$7=2,VLOOKUP([1]HSE!$A32,[1]Translation!$A:$S,[1]HSE!C$1+6,FALSE),[1]Content_!$D$7=3,VLOOKUP([1]HSE!$A32,[1]Translation!$A:$S,[1]HSE!C$1+12,FALSE))</f>
        <v>чел.</v>
      </c>
      <c r="D31" s="268" t="s">
        <v>270</v>
      </c>
      <c r="E31" s="268">
        <v>108501</v>
      </c>
      <c r="F31" s="268">
        <v>23958</v>
      </c>
      <c r="G31" s="268">
        <v>12441</v>
      </c>
      <c r="H31" s="523">
        <v>12473</v>
      </c>
    </row>
    <row r="32" spans="1:8" ht="30" x14ac:dyDescent="0.2">
      <c r="A32" s="2" t="s">
        <v>815</v>
      </c>
      <c r="B32" s="399" t="str" cm="1">
        <f t="array" ref="B32">_xlfn.IFS([1]Content_!$D$7=1,VLOOKUP([1]HSE!$A33,[1]Translation!$A:$S,[1]HSE!B$1,FALSE),[1]Content_!$D$7=2,VLOOKUP([1]HSE!$A33,[1]Translation!$A:$S,[1]HSE!B$1+6,FALSE),[1]Content_!$D$7=3,VLOOKUP([1]HSE!$A33,[1]Translation!$A:$S,[1]HSE!B$1+12,FALSE))</f>
        <v>Количество работников, прошедших периодический медицинский осмотр в соответствие с законодательством РК</v>
      </c>
      <c r="C32" s="88" t="str" cm="1">
        <f t="array" ref="C32">_xlfn.IFS([1]Content_!$D$7=1,VLOOKUP([1]HSE!$A33,[1]Translation!$A:$S,[1]HSE!C$1,FALSE),[1]Content_!$D$7=2,VLOOKUP([1]HSE!$A33,[1]Translation!$A:$S,[1]HSE!C$1+6,FALSE),[1]Content_!$D$7=3,VLOOKUP([1]HSE!$A33,[1]Translation!$A:$S,[1]HSE!C$1+12,FALSE))</f>
        <v>чел.</v>
      </c>
      <c r="D32" s="423" t="s">
        <v>270</v>
      </c>
      <c r="E32" s="423">
        <v>193026</v>
      </c>
      <c r="F32" s="423">
        <v>201463</v>
      </c>
      <c r="G32" s="423">
        <v>150537</v>
      </c>
      <c r="H32" s="514">
        <v>171109</v>
      </c>
    </row>
    <row r="33" spans="1:8" x14ac:dyDescent="0.2">
      <c r="A33" s="2" t="s">
        <v>816</v>
      </c>
      <c r="B33" s="331"/>
      <c r="C33" s="332"/>
      <c r="D33" s="424"/>
      <c r="E33" s="424"/>
      <c r="F33" s="424"/>
      <c r="G33" s="424"/>
      <c r="H33" s="424"/>
    </row>
    <row r="34" spans="1:8" ht="17" x14ac:dyDescent="0.2">
      <c r="A34" s="2" t="s">
        <v>817</v>
      </c>
      <c r="B34" s="334" t="str" cm="1">
        <f t="array" ref="B34">_xlfn.IFS([1]Content_!$D$7=1,VLOOKUP([1]HSE!$A35,[1]Translation!$A:$S,[1]HSE!B$1,FALSE),[1]Content_!$D$7=2,VLOOKUP([1]HSE!$A35,[1]Translation!$A:$S,[1]HSE!B$1+6,FALSE),[1]Content_!$D$7=3,VLOOKUP([1]HSE!$A35,[1]Translation!$A:$S,[1]HSE!B$1+12,FALSE))</f>
        <v>Показатели чрезвычайных ситуаций</v>
      </c>
      <c r="C34" s="260" t="str" cm="1">
        <f t="array" ref="C34">_xlfn.IFS([1]Content_!$D$7=1,VLOOKUP([1]HSE!$A35,[1]Translation!$A:$S,[1]HSE!C$1,FALSE),[1]Content_!$D$7=2,VLOOKUP([1]HSE!$A35,[1]Translation!$A:$S,[1]HSE!C$1+6,FALSE),[1]Content_!$D$7=3,VLOOKUP([1]HSE!$A35,[1]Translation!$A:$S,[1]HSE!C$1+12,FALSE))</f>
        <v>Единица измерения</v>
      </c>
      <c r="D34" s="260">
        <v>2020</v>
      </c>
      <c r="E34" s="260">
        <v>2021</v>
      </c>
      <c r="F34" s="260">
        <v>2022</v>
      </c>
      <c r="G34" s="260">
        <v>2023</v>
      </c>
      <c r="H34" s="335">
        <v>2024</v>
      </c>
    </row>
    <row r="35" spans="1:8" x14ac:dyDescent="0.2">
      <c r="A35" s="2" t="s">
        <v>818</v>
      </c>
      <c r="B35" s="432" t="str" cm="1">
        <f t="array" ref="B35">_xlfn.IFS([1]Content_!$D$7=1,VLOOKUP([1]HSE!$A36,[1]Translation!$A:$S,[1]HSE!B$1,FALSE),[1]Content_!$D$7=2,VLOOKUP([1]HSE!$A36,[1]Translation!$A:$S,[1]HSE!B$1+6,FALSE),[1]Content_!$D$7=3,VLOOKUP([1]HSE!$A36,[1]Translation!$A:$S,[1]HSE!B$1+12,FALSE))</f>
        <v>Количество пожаров</v>
      </c>
      <c r="C35" s="433" t="str" cm="1">
        <f t="array" ref="C35">_xlfn.IFS([1]Content_!$D$7=1,VLOOKUP([1]HSE!$A36,[1]Translation!$A:$S,[1]HSE!C$1,FALSE),[1]Content_!$D$7=2,VLOOKUP([1]HSE!$A36,[1]Translation!$A:$S,[1]HSE!C$1+6,FALSE),[1]Content_!$D$7=3,VLOOKUP([1]HSE!$A36,[1]Translation!$A:$S,[1]HSE!C$1+12,FALSE))</f>
        <v>ед.</v>
      </c>
      <c r="D35" s="436">
        <v>90</v>
      </c>
      <c r="E35" s="436">
        <v>103</v>
      </c>
      <c r="F35" s="436">
        <v>106</v>
      </c>
      <c r="G35" s="436">
        <v>93</v>
      </c>
      <c r="H35" s="521">
        <v>62</v>
      </c>
    </row>
    <row r="36" spans="1:8" x14ac:dyDescent="0.2">
      <c r="A36" s="2" t="s">
        <v>819</v>
      </c>
      <c r="B36" s="398" t="str" cm="1">
        <f t="array" ref="B36">_xlfn.IFS([1]Content_!$D$7=1,VLOOKUP([1]HSE!$A37,[1]Translation!$A:$S,[1]HSE!B$1,FALSE),[1]Content_!$D$7=2,VLOOKUP([1]HSE!$A37,[1]Translation!$A:$S,[1]HSE!B$1+6,FALSE),[1]Content_!$D$7=3,VLOOKUP([1]HSE!$A37,[1]Translation!$A:$S,[1]HSE!B$1+12,FALSE))</f>
        <v>Количество аварий</v>
      </c>
      <c r="C36" s="427" t="str" cm="1">
        <f t="array" ref="C36">_xlfn.IFS([1]Content_!$D$7=1,VLOOKUP([1]HSE!$A37,[1]Translation!$A:$S,[1]HSE!C$1,FALSE),[1]Content_!$D$7=2,VLOOKUP([1]HSE!$A37,[1]Translation!$A:$S,[1]HSE!C$1+6,FALSE),[1]Content_!$D$7=3,VLOOKUP([1]HSE!$A37,[1]Translation!$A:$S,[1]HSE!C$1+12,FALSE))</f>
        <v>ед.</v>
      </c>
      <c r="D36" s="268">
        <v>5</v>
      </c>
      <c r="E36" s="268">
        <v>13</v>
      </c>
      <c r="F36" s="268">
        <v>7</v>
      </c>
      <c r="G36" s="268" t="s">
        <v>270</v>
      </c>
      <c r="H36" s="521" t="s">
        <v>270</v>
      </c>
    </row>
    <row r="37" spans="1:8" x14ac:dyDescent="0.2">
      <c r="A37" s="2" t="s">
        <v>820</v>
      </c>
      <c r="B37" s="437" t="str" cm="1">
        <f t="array" ref="B37">_xlfn.IFS([1]Content_!$D$7=1,VLOOKUP([1]HSE!$A38,[1]Translation!$A:$S,[1]HSE!B$1,FALSE),[1]Content_!$D$7=2,VLOOKUP([1]HSE!$A38,[1]Translation!$A:$S,[1]HSE!B$1+6,FALSE),[1]Content_!$D$7=3,VLOOKUP([1]HSE!$A38,[1]Translation!$A:$S,[1]HSE!B$1+12,FALSE))</f>
        <v>Количество инцидентов*</v>
      </c>
      <c r="C37" s="438" t="str" cm="1">
        <f t="array" ref="C37">_xlfn.IFS([1]Content_!$D$7=1,VLOOKUP([1]HSE!$A38,[1]Translation!$A:$S,[1]HSE!C$1,FALSE),[1]Content_!$D$7=2,VLOOKUP([1]HSE!$A38,[1]Translation!$A:$S,[1]HSE!C$1+6,FALSE),[1]Content_!$D$7=3,VLOOKUP([1]HSE!$A38,[1]Translation!$A:$S,[1]HSE!C$1+12,FALSE))</f>
        <v>чел.</v>
      </c>
      <c r="D37" s="439">
        <v>327</v>
      </c>
      <c r="E37" s="439">
        <v>284</v>
      </c>
      <c r="F37" s="439">
        <v>334</v>
      </c>
      <c r="G37" s="439">
        <v>1013</v>
      </c>
      <c r="H37" s="522">
        <v>723</v>
      </c>
    </row>
    <row r="38" spans="1:8" x14ac:dyDescent="0.2">
      <c r="A38" s="2" t="s">
        <v>821</v>
      </c>
      <c r="B38" s="398"/>
      <c r="C38" s="427"/>
      <c r="D38" s="268"/>
      <c r="E38" s="268"/>
      <c r="F38" s="268"/>
      <c r="G38" s="268"/>
      <c r="H38" s="268"/>
    </row>
    <row r="39" spans="1:8" x14ac:dyDescent="0.2">
      <c r="A39" s="2" t="s">
        <v>822</v>
      </c>
      <c r="B39" s="444" t="str" cm="1">
        <f t="array" ref="B39">_xlfn.IFS([1]Content_!$D$7=1,VLOOKUP([1]HSE!$A40,[1]Translation!$A:$S,[1]HSE!B$1,FALSE),[1]Content_!$D$7=2,VLOOKUP([1]HSE!$A40,[1]Translation!$A:$S,[1]HSE!B$1+6,FALSE),[1]Content_!$D$7=3,VLOOKUP([1]HSE!$A40,[1]Translation!$A:$S,[1]HSE!B$1+12,FALSE))</f>
        <v>* Рост связан с пересмотром методики регистрации инцидентов.</v>
      </c>
      <c r="C39" s="444"/>
      <c r="D39" s="444"/>
      <c r="E39" s="444"/>
      <c r="F39" s="444"/>
      <c r="G39" s="444"/>
      <c r="H39" s="440"/>
    </row>
    <row r="40" spans="1:8" x14ac:dyDescent="0.2">
      <c r="A40" s="2" t="s">
        <v>823</v>
      </c>
      <c r="B40" s="331"/>
      <c r="C40" s="332"/>
      <c r="D40" s="424"/>
      <c r="E40" s="424"/>
      <c r="F40" s="424"/>
      <c r="G40" s="424"/>
      <c r="H40" s="424"/>
    </row>
    <row r="41" spans="1:8" ht="17" x14ac:dyDescent="0.2">
      <c r="A41" s="2" t="s">
        <v>824</v>
      </c>
      <c r="B41" s="334" t="str" cm="1">
        <f t="array" ref="B41">_xlfn.IFS([1]Content_!$D$7=1,VLOOKUP([1]HSE!$A42,[1]Translation!$A:$S,[1]HSE!B$1,FALSE),[1]Content_!$D$7=2,VLOOKUP([1]HSE!$A42,[1]Translation!$A:$S,[1]HSE!B$1+6,FALSE),[1]Content_!$D$7=3,VLOOKUP([1]HSE!$A42,[1]Translation!$A:$S,[1]HSE!B$1+12,FALSE))</f>
        <v>Затраты на охрану труда и промышленную безопасность</v>
      </c>
      <c r="C41" s="260" t="str" cm="1">
        <f t="array" ref="C41">_xlfn.IFS([1]Content_!$D$7=1,VLOOKUP([1]HSE!$A42,[1]Translation!$A:$S,[1]HSE!C$1,FALSE),[1]Content_!$D$7=2,VLOOKUP([1]HSE!$A42,[1]Translation!$A:$S,[1]HSE!C$1+6,FALSE),[1]Content_!$D$7=3,VLOOKUP([1]HSE!$A42,[1]Translation!$A:$S,[1]HSE!C$1+12,FALSE))</f>
        <v>Единица измерения</v>
      </c>
      <c r="D41" s="260">
        <v>2020</v>
      </c>
      <c r="E41" s="260">
        <v>2021</v>
      </c>
      <c r="F41" s="260">
        <v>2022</v>
      </c>
      <c r="G41" s="260">
        <v>2023</v>
      </c>
      <c r="H41" s="335">
        <v>2024</v>
      </c>
    </row>
    <row r="42" spans="1:8" ht="51" x14ac:dyDescent="0.2">
      <c r="A42" s="2" t="s">
        <v>825</v>
      </c>
      <c r="B42" s="441" t="str" cm="1">
        <f t="array" ref="B42">_xlfn.IFS([1]Content_!$D$7=1,VLOOKUP([1]HSE!$A43,[1]Translation!$A:$S,[1]HSE!B$1,FALSE),[1]Content_!$D$7=2,VLOOKUP([1]HSE!$A43,[1]Translation!$A:$S,[1]HSE!B$1+6,FALSE),[1]Content_!$D$7=3,VLOOKUP([1]HSE!$A43,[1]Translation!$A:$S,[1]HSE!B$1+12,FALSE))</f>
        <v>Сумма затраченных денежных средств для обеспечения требований в области производственной безопасности, в том числе по направлениям:</v>
      </c>
      <c r="C42" s="411" t="str" cm="1">
        <f t="array" ref="C42">_xlfn.IFS([1]Content_!$D$7=1,VLOOKUP([1]HSE!$A43,[1]Translation!$A:$S,[1]HSE!C$1,FALSE),[1]Content_!$D$7=2,VLOOKUP([1]HSE!$A43,[1]Translation!$A:$S,[1]HSE!C$1+6,FALSE),[1]Content_!$D$7=3,VLOOKUP([1]HSE!$A43,[1]Translation!$A:$S,[1]HSE!C$1+12,FALSE))</f>
        <v>млрд тенге</v>
      </c>
      <c r="D42" s="442">
        <v>122.4</v>
      </c>
      <c r="E42" s="442">
        <v>99.8</v>
      </c>
      <c r="F42" s="442">
        <v>124.96865138347999</v>
      </c>
      <c r="G42" s="442">
        <v>108.74848472422001</v>
      </c>
      <c r="H42" s="519">
        <v>118.95</v>
      </c>
    </row>
    <row r="43" spans="1:8" x14ac:dyDescent="0.2">
      <c r="A43" s="2" t="s">
        <v>826</v>
      </c>
      <c r="B43" s="398" t="str" cm="1">
        <f t="array" ref="B43">_xlfn.IFS([1]Content_!$D$7=1,VLOOKUP([1]HSE!$A44,[1]Translation!$A:$S,[1]HSE!B$1,FALSE),[1]Content_!$D$7=2,VLOOKUP([1]HSE!$A44,[1]Translation!$A:$S,[1]HSE!B$1+6,FALSE),[1]Content_!$D$7=3,VLOOKUP([1]HSE!$A44,[1]Translation!$A:$S,[1]HSE!B$1+12,FALSE))</f>
        <v>Охрана труда</v>
      </c>
      <c r="C43" s="427" t="str" cm="1">
        <f t="array" ref="C43">_xlfn.IFS([1]Content_!$D$7=1,VLOOKUP([1]HSE!$A44,[1]Translation!$A:$S,[1]HSE!C$1,FALSE),[1]Content_!$D$7=2,VLOOKUP([1]HSE!$A44,[1]Translation!$A:$S,[1]HSE!C$1+6,FALSE),[1]Content_!$D$7=3,VLOOKUP([1]HSE!$A44,[1]Translation!$A:$S,[1]HSE!C$1+12,FALSE))</f>
        <v>млрд тенге</v>
      </c>
      <c r="D43" s="82">
        <v>19.899999999999999</v>
      </c>
      <c r="E43" s="82">
        <v>22.5</v>
      </c>
      <c r="F43" s="82">
        <v>24.561075045699997</v>
      </c>
      <c r="G43" s="82">
        <v>31.685673781519995</v>
      </c>
      <c r="H43" s="518">
        <v>27.83</v>
      </c>
    </row>
    <row r="44" spans="1:8" x14ac:dyDescent="0.2">
      <c r="A44" s="2" t="s">
        <v>827</v>
      </c>
      <c r="B44" s="398" t="str" cm="1">
        <f t="array" ref="B44">_xlfn.IFS([1]Content_!$D$7=1,VLOOKUP([1]HSE!$A45,[1]Translation!$A:$S,[1]HSE!B$1,FALSE),[1]Content_!$D$7=2,VLOOKUP([1]HSE!$A45,[1]Translation!$A:$S,[1]HSE!B$1+6,FALSE),[1]Content_!$D$7=3,VLOOKUP([1]HSE!$A45,[1]Translation!$A:$S,[1]HSE!B$1+12,FALSE))</f>
        <v xml:space="preserve">Пожарная безопасность </v>
      </c>
      <c r="C44" s="427" t="str" cm="1">
        <f t="array" ref="C44">_xlfn.IFS([1]Content_!$D$7=1,VLOOKUP([1]HSE!$A45,[1]Translation!$A:$S,[1]HSE!C$1,FALSE),[1]Content_!$D$7=2,VLOOKUP([1]HSE!$A45,[1]Translation!$A:$S,[1]HSE!C$1+6,FALSE),[1]Content_!$D$7=3,VLOOKUP([1]HSE!$A45,[1]Translation!$A:$S,[1]HSE!C$1+12,FALSE))</f>
        <v>млрд тенге</v>
      </c>
      <c r="D44" s="82">
        <v>8.6</v>
      </c>
      <c r="E44" s="82">
        <v>10.199999999999999</v>
      </c>
      <c r="F44" s="82">
        <v>14.559927529599999</v>
      </c>
      <c r="G44" s="82">
        <v>14.122579866060002</v>
      </c>
      <c r="H44" s="518">
        <v>12.46</v>
      </c>
    </row>
    <row r="45" spans="1:8" x14ac:dyDescent="0.2">
      <c r="A45" s="2" t="s">
        <v>828</v>
      </c>
      <c r="B45" s="398" t="str" cm="1">
        <f t="array" ref="B45">_xlfn.IFS([1]Content_!$D$7=1,VLOOKUP([1]HSE!$A46,[1]Translation!$A:$S,[1]HSE!B$1,FALSE),[1]Content_!$D$7=2,VLOOKUP([1]HSE!$A46,[1]Translation!$A:$S,[1]HSE!B$1+6,FALSE),[1]Content_!$D$7=3,VLOOKUP([1]HSE!$A46,[1]Translation!$A:$S,[1]HSE!B$1+12,FALSE))</f>
        <v>Промышленная безопасность</v>
      </c>
      <c r="C45" s="427" t="str" cm="1">
        <f t="array" ref="C45">_xlfn.IFS([1]Content_!$D$7=1,VLOOKUP([1]HSE!$A46,[1]Translation!$A:$S,[1]HSE!C$1,FALSE),[1]Content_!$D$7=2,VLOOKUP([1]HSE!$A46,[1]Translation!$A:$S,[1]HSE!C$1+6,FALSE),[1]Content_!$D$7=3,VLOOKUP([1]HSE!$A46,[1]Translation!$A:$S,[1]HSE!C$1+12,FALSE))</f>
        <v>млрд тенге</v>
      </c>
      <c r="D45" s="82">
        <v>88.4</v>
      </c>
      <c r="E45" s="82">
        <v>60.8</v>
      </c>
      <c r="F45" s="82">
        <v>81.088884535299997</v>
      </c>
      <c r="G45" s="82">
        <v>52.947169166899997</v>
      </c>
      <c r="H45" s="518">
        <v>68.55</v>
      </c>
    </row>
    <row r="46" spans="1:8" x14ac:dyDescent="0.2">
      <c r="A46" s="2" t="s">
        <v>829</v>
      </c>
      <c r="B46" s="398" t="str" cm="1">
        <f t="array" ref="B46">_xlfn.IFS([1]Content_!$D$7=1,VLOOKUP([1]HSE!$A47,[1]Translation!$A:$S,[1]HSE!B$1,FALSE),[1]Content_!$D$7=2,VLOOKUP([1]HSE!$A47,[1]Translation!$A:$S,[1]HSE!B$1+6,FALSE),[1]Content_!$D$7=3,VLOOKUP([1]HSE!$A47,[1]Translation!$A:$S,[1]HSE!B$1+12,FALSE))</f>
        <v>Обучение</v>
      </c>
      <c r="C46" s="427" t="str" cm="1">
        <f t="array" ref="C46">_xlfn.IFS([1]Content_!$D$7=1,VLOOKUP([1]HSE!$A47,[1]Translation!$A:$S,[1]HSE!C$1,FALSE),[1]Content_!$D$7=2,VLOOKUP([1]HSE!$A47,[1]Translation!$A:$S,[1]HSE!C$1+6,FALSE),[1]Content_!$D$7=3,VLOOKUP([1]HSE!$A47,[1]Translation!$A:$S,[1]HSE!C$1+12,FALSE))</f>
        <v>млрд тенге</v>
      </c>
      <c r="D46" s="82">
        <v>1.9</v>
      </c>
      <c r="E46" s="82">
        <v>2.4</v>
      </c>
      <c r="F46" s="82">
        <v>1.81854176778</v>
      </c>
      <c r="G46" s="82">
        <v>2.0747225935800002</v>
      </c>
      <c r="H46" s="518">
        <v>3.07</v>
      </c>
    </row>
    <row r="47" spans="1:8" x14ac:dyDescent="0.2">
      <c r="A47" s="2" t="s">
        <v>830</v>
      </c>
      <c r="B47" s="437" t="str" cm="1">
        <f t="array" ref="B47">_xlfn.IFS([1]Content_!$D$7=1,VLOOKUP([1]HSE!$A48,[1]Translation!$A:$S,[1]HSE!B$1,FALSE),[1]Content_!$D$7=2,VLOOKUP([1]HSE!$A48,[1]Translation!$A:$S,[1]HSE!B$1+6,FALSE),[1]Content_!$D$7=3,VLOOKUP([1]HSE!$A48,[1]Translation!$A:$S,[1]HSE!B$1+12,FALSE))</f>
        <v>Другое</v>
      </c>
      <c r="C47" s="422" t="str" cm="1">
        <f t="array" ref="C47">_xlfn.IFS([1]Content_!$D$7=1,VLOOKUP([1]HSE!$A48,[1]Translation!$A:$S,[1]HSE!C$1,FALSE),[1]Content_!$D$7=2,VLOOKUP([1]HSE!$A48,[1]Translation!$A:$S,[1]HSE!C$1+6,FALSE),[1]Content_!$D$7=3,VLOOKUP([1]HSE!$A48,[1]Translation!$A:$S,[1]HSE!C$1+12,FALSE))</f>
        <v>млрд тенге</v>
      </c>
      <c r="D47" s="443">
        <v>3.3</v>
      </c>
      <c r="E47" s="443">
        <v>3.6</v>
      </c>
      <c r="F47" s="443">
        <v>2.9402225050999999</v>
      </c>
      <c r="G47" s="443">
        <v>7.91833931616</v>
      </c>
      <c r="H47" s="519">
        <v>7.04</v>
      </c>
    </row>
  </sheetData>
  <sheetProtection algorithmName="SHA-512" hashValue="BrDaSk6z0Ol2atrxejJtPjTXny7fBVR6U7qkLDHIAqUh1ZG776FUXqH+YfvBMhsrXzrH3EPx0qw6uraiOjjfag==" saltValue="dDYJzEiVuhofQRejcovi1A==" spinCount="100000" sheet="1" objects="1" scenarios="1"/>
  <mergeCells count="2">
    <mergeCell ref="B5:H5"/>
    <mergeCell ref="B23:G23"/>
  </mergeCells>
  <hyperlinks>
    <hyperlink ref="B3" display="Content!A1" xr:uid="{8DDF51C5-453D-364A-9A6B-222A33F1F6EA}"/>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1DC4-EC00-AF4B-A5EF-03171307C732}">
  <sheetPr>
    <tabColor rgb="FF002060"/>
  </sheetPr>
  <dimension ref="A1"/>
  <sheetViews>
    <sheetView workbookViewId="0">
      <selection activeCell="L38" sqref="L38"/>
    </sheetView>
  </sheetViews>
  <sheetFormatPr baseColWidth="10" defaultRowHeight="16"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389A1-4645-4B41-9E4C-6F9EF01A27F8}">
  <dimension ref="A1:I26"/>
  <sheetViews>
    <sheetView showGridLines="0" workbookViewId="0">
      <selection activeCell="D18" activeCellId="1" sqref="D15:D16 D18:D20"/>
    </sheetView>
  </sheetViews>
  <sheetFormatPr baseColWidth="10" defaultColWidth="8.83203125" defaultRowHeight="16" x14ac:dyDescent="0.2"/>
  <cols>
    <col min="1" max="1" width="6.6640625" style="12" customWidth="1"/>
    <col min="2" max="2" width="75.5" customWidth="1"/>
    <col min="3" max="3" width="28.5" style="445" customWidth="1"/>
    <col min="4" max="8" width="25.5" style="445" customWidth="1"/>
    <col min="9" max="9" width="10.83203125" customWidth="1"/>
  </cols>
  <sheetData>
    <row r="1" spans="1:9" s="12" customFormat="1" ht="77" customHeight="1" x14ac:dyDescent="0.2">
      <c r="A1" s="453">
        <v>1</v>
      </c>
      <c r="B1" s="453">
        <v>2</v>
      </c>
      <c r="C1" s="453">
        <v>3</v>
      </c>
      <c r="D1" s="453">
        <v>4</v>
      </c>
      <c r="E1" s="453">
        <v>5</v>
      </c>
      <c r="F1" s="453">
        <v>6</v>
      </c>
      <c r="G1" s="453">
        <v>7</v>
      </c>
      <c r="H1" s="453">
        <v>7</v>
      </c>
    </row>
    <row r="2" spans="1:9" ht="19" x14ac:dyDescent="0.25">
      <c r="A2" s="2" t="s">
        <v>831</v>
      </c>
      <c r="B2" s="257" t="str" cm="1">
        <f t="array" ref="B2">_xlfn.IFS([1]Content_!$D$7=1,VLOOKUP('[1]Corporate governance'!$A2,[1]Translation!$A:$S,'[1]Corporate governance'!B$1,FALSE),[1]Content_!$D$7=2,VLOOKUP('[1]Corporate governance'!$A2,[1]Translation!$A:$S,'[1]Corporate governance'!B$1+6,FALSE),[1]Content_!$D$7=3,VLOOKUP('[1]Corporate governance'!$A2,[1]Translation!$A:$S,'[1]Corporate governance'!B$1+12,FALSE))</f>
        <v>Корпоративное управление</v>
      </c>
      <c r="C2" s="367"/>
      <c r="D2" s="170"/>
      <c r="E2" s="170"/>
      <c r="F2" s="170"/>
      <c r="G2" s="170"/>
      <c r="H2" s="170"/>
      <c r="I2" s="102"/>
    </row>
    <row r="3" spans="1:9" x14ac:dyDescent="0.2">
      <c r="B3" s="102"/>
      <c r="C3" s="170"/>
      <c r="D3" s="170"/>
      <c r="E3" s="170"/>
      <c r="F3" s="170"/>
      <c r="G3" s="170"/>
      <c r="H3" s="170"/>
      <c r="I3" s="102"/>
    </row>
    <row r="4" spans="1:9" x14ac:dyDescent="0.2">
      <c r="A4" s="2" t="s">
        <v>832</v>
      </c>
      <c r="B4" s="454" t="str" cm="1">
        <f t="array" ref="B4">_xlfn.IFS([1]Content_!$D$7=1,VLOOKUP('[1]Corporate governance'!$A4,[1]Translation!$A:$S,'[1]Corporate governance'!B$1,FALSE),[1]Content_!$D$7=2,VLOOKUP('[1]Corporate governance'!$A4,[1]Translation!$A:$S,'[1]Corporate governance'!B$1+6,FALSE),[1]Content_!$D$7=3,VLOOKUP('[1]Corporate governance'!$A4,[1]Translation!$A:$S,'[1]Corporate governance'!B$1+12,FALSE))</f>
        <v>GRI 2-9</v>
      </c>
      <c r="C4" s="261" t="str" cm="1">
        <f t="array" ref="C4">_xlfn.IFS([1]Content_!$D$7=1,VLOOKUP('[1]Corporate governance'!$A4,[1]Translation!$A:$S,'[1]Corporate governance'!C$1,FALSE),[1]Content_!$D$7=2,VLOOKUP('[1]Corporate governance'!$A4,[1]Translation!$A:$S,'[1]Corporate governance'!C$1+6,FALSE),[1]Content_!$D$7=3,VLOOKUP('[1]Corporate governance'!$A4,[1]Translation!$A:$S,'[1]Corporate governance'!C$1+12,FALSE))</f>
        <v>Единица измерения</v>
      </c>
      <c r="D4" s="288">
        <v>2020</v>
      </c>
      <c r="E4" s="288">
        <v>2021</v>
      </c>
      <c r="F4" s="260">
        <v>2022</v>
      </c>
      <c r="G4" s="260">
        <v>2023</v>
      </c>
      <c r="H4" s="260">
        <v>2024</v>
      </c>
    </row>
    <row r="5" spans="1:9" x14ac:dyDescent="0.2">
      <c r="A5" s="2" t="s">
        <v>833</v>
      </c>
      <c r="B5" s="91" t="str" cm="1">
        <f t="array" ref="B5">_xlfn.IFS([1]Content_!$D$7=1,VLOOKUP('[1]Corporate governance'!$A5,[1]Translation!$A:$S,'[1]Corporate governance'!B$1,FALSE),[1]Content_!$D$7=2,VLOOKUP('[1]Corporate governance'!$A5,[1]Translation!$A:$S,'[1]Corporate governance'!B$1+6,FALSE),[1]Content_!$D$7=3,VLOOKUP('[1]Corporate governance'!$A5,[1]Translation!$A:$S,'[1]Corporate governance'!B$1+12,FALSE))</f>
        <v>Совет директоров Фонда</v>
      </c>
      <c r="C5" s="285"/>
      <c r="D5" s="284"/>
      <c r="E5" s="284"/>
      <c r="F5" s="284"/>
      <c r="G5" s="284"/>
      <c r="H5" s="291"/>
    </row>
    <row r="6" spans="1:9" x14ac:dyDescent="0.2">
      <c r="A6" s="2" t="s">
        <v>834</v>
      </c>
      <c r="B6" s="455" t="str" cm="1">
        <f t="array" ref="B6">_xlfn.IFS([1]Content_!$D$7=1,VLOOKUP('[1]Corporate governance'!$A6,[1]Translation!$A:$S,'[1]Corporate governance'!B$1,FALSE),[1]Content_!$D$7=2,VLOOKUP('[1]Corporate governance'!$A6,[1]Translation!$A:$S,'[1]Corporate governance'!B$1+6,FALSE),[1]Content_!$D$7=3,VLOOKUP('[1]Corporate governance'!$A6,[1]Translation!$A:$S,'[1]Corporate governance'!B$1+12,FALSE))</f>
        <v xml:space="preserve">Председатель Совета директоров </v>
      </c>
      <c r="C6" s="97"/>
      <c r="D6" s="296" t="str" cm="1">
        <f t="array" ref="D6">_xlfn.IFS([1]Content_!$D$7=1,VLOOKUP('[1]Corporate governance'!$A6,[1]Translation!$A:$S,'[1]Corporate governance'!D$1,FALSE),[1]Content_!$D$7=2,VLOOKUP('[1]Corporate governance'!$A6,[1]Translation!$A:$S,'[1]Corporate governance'!D$1+6,FALSE),[1]Content_!$D$7=3,VLOOKUP('[1]Corporate governance'!$A6,[1]Translation!$A:$S,'[1]Corporate governance'!D$1+12,FALSE))</f>
        <v>Джон Дудас</v>
      </c>
      <c r="E6" s="296" t="str" cm="1">
        <f t="array" ref="E6">_xlfn.IFS([1]Content_!$D$7=1,VLOOKUP('[1]Corporate governance'!$A6,[1]Translation!$A:$S,'[1]Corporate governance'!E$1,FALSE),[1]Content_!$D$7=2,VLOOKUP('[1]Corporate governance'!$A6,[1]Translation!$A:$S,'[1]Corporate governance'!E$1+6,FALSE),[1]Content_!$D$7=3,VLOOKUP('[1]Corporate governance'!$A6,[1]Translation!$A:$S,'[1]Corporate governance'!E$1+12,FALSE))</f>
        <v>Джон Дудас</v>
      </c>
      <c r="F6" s="296" t="str" cm="1">
        <f t="array" ref="F6">_xlfn.IFS([1]Content_!$D$7=1,VLOOKUP('[1]Corporate governance'!$A6,[1]Translation!$A:$S,'[1]Corporate governance'!F$1,FALSE),[1]Content_!$D$7=2,VLOOKUP('[1]Corporate governance'!$A6,[1]Translation!$A:$S,'[1]Corporate governance'!F$1+6,FALSE),[1]Content_!$D$7=3,VLOOKUP('[1]Corporate governance'!$A6,[1]Translation!$A:$S,'[1]Corporate governance'!F$1+12,FALSE))</f>
        <v>Джон Дудас</v>
      </c>
      <c r="G6" s="296" t="str" cm="1">
        <f t="array" ref="G6">_xlfn.IFS([1]Content_!$D$7=1,VLOOKUP('[1]Corporate governance'!$A6,[1]Translation!$A:$S,'[1]Corporate governance'!G$1,FALSE),[1]Content_!$D$7=2,VLOOKUP('[1]Corporate governance'!$A6,[1]Translation!$A:$S,'[1]Corporate governance'!G$1+6,FALSE),[1]Content_!$D$7=3,VLOOKUP('[1]Corporate governance'!$A6,[1]Translation!$A:$S,'[1]Corporate governance'!G$1+12,FALSE))</f>
        <v>Смаилов Алихан Асханович</v>
      </c>
      <c r="H6" s="521" t="s">
        <v>857</v>
      </c>
    </row>
    <row r="7" spans="1:9" x14ac:dyDescent="0.2">
      <c r="A7" s="2" t="s">
        <v>835</v>
      </c>
      <c r="B7" s="456" t="str" cm="1">
        <f t="array" ref="B7">_xlfn.IFS([1]Content_!$D$7=1,VLOOKUP('[1]Corporate governance'!$A7,[1]Translation!$A:$S,'[1]Corporate governance'!B$1,FALSE),[1]Content_!$D$7=2,VLOOKUP('[1]Corporate governance'!$A7,[1]Translation!$A:$S,'[1]Corporate governance'!B$1+6,FALSE),[1]Content_!$D$7=3,VLOOKUP('[1]Corporate governance'!$A7,[1]Translation!$A:$S,'[1]Corporate governance'!B$1+12,FALSE))</f>
        <v>Независимые директора в Совете директоров</v>
      </c>
      <c r="C7" s="313" t="str" cm="1">
        <f t="array" ref="C7">_xlfn.IFS([1]Content_!$D$7=1,VLOOKUP('[1]Corporate governance'!$A7,[1]Translation!$A:$S,'[1]Corporate governance'!C$1,FALSE),[1]Content_!$D$7=2,VLOOKUP('[1]Corporate governance'!$A7,[1]Translation!$A:$S,'[1]Corporate governance'!C$1+6,FALSE),[1]Content_!$D$7=3,VLOOKUP('[1]Corporate governance'!$A7,[1]Translation!$A:$S,'[1]Corporate governance'!C$1+12,FALSE))</f>
        <v>чел.</v>
      </c>
      <c r="D7" s="79">
        <v>4</v>
      </c>
      <c r="E7" s="79">
        <v>4</v>
      </c>
      <c r="F7" s="79">
        <v>3</v>
      </c>
      <c r="G7" s="79">
        <v>3</v>
      </c>
      <c r="H7" s="521">
        <v>4</v>
      </c>
    </row>
    <row r="8" spans="1:9" x14ac:dyDescent="0.2">
      <c r="A8" s="2" t="s">
        <v>836</v>
      </c>
      <c r="B8" s="456" t="str" cm="1">
        <f t="array" ref="B8">_xlfn.IFS([1]Content_!$D$7=1,VLOOKUP('[1]Corporate governance'!$A8,[1]Translation!$A:$S,'[1]Corporate governance'!B$1,FALSE),[1]Content_!$D$7=2,VLOOKUP('[1]Corporate governance'!$A8,[1]Translation!$A:$S,'[1]Corporate governance'!B$1+6,FALSE),[1]Content_!$D$7=3,VLOOKUP('[1]Corporate governance'!$A8,[1]Translation!$A:$S,'[1]Corporate governance'!B$1+12,FALSE))</f>
        <v>Доля независимых членов в Совете директоров</v>
      </c>
      <c r="C8" s="313" t="str" cm="1">
        <f t="array" ref="C8">_xlfn.IFS([1]Content_!$D$7=1,VLOOKUP('[1]Corporate governance'!$A8,[1]Translation!$A:$S,'[1]Corporate governance'!C$1,FALSE),[1]Content_!$D$7=2,VLOOKUP('[1]Corporate governance'!$A8,[1]Translation!$A:$S,'[1]Corporate governance'!C$1+6,FALSE),[1]Content_!$D$7=3,VLOOKUP('[1]Corporate governance'!$A8,[1]Translation!$A:$S,'[1]Corporate governance'!C$1+12,FALSE))</f>
        <v>%</v>
      </c>
      <c r="D8" s="79">
        <v>57</v>
      </c>
      <c r="E8" s="79">
        <v>50</v>
      </c>
      <c r="F8" s="79">
        <v>43</v>
      </c>
      <c r="G8" s="79">
        <v>43</v>
      </c>
      <c r="H8" s="521">
        <v>57</v>
      </c>
    </row>
    <row r="9" spans="1:9" ht="30" x14ac:dyDescent="0.2">
      <c r="A9" s="2" t="s">
        <v>837</v>
      </c>
      <c r="B9" s="456" t="str" cm="1">
        <f t="array" ref="B9">_xlfn.IFS([1]Content_!$D$7=1,VLOOKUP('[1]Corporate governance'!$A9,[1]Translation!$A:$S,'[1]Corporate governance'!B$1,FALSE),[1]Content_!$D$7=2,VLOOKUP('[1]Corporate governance'!$A9,[1]Translation!$A:$S,'[1]Corporate governance'!B$1+6,FALSE),[1]Content_!$D$7=3,VLOOKUP('[1]Corporate governance'!$A9,[1]Translation!$A:$S,'[1]Corporate governance'!B$1+12,FALSE))</f>
        <v>Председатель Правления в Совете директоров</v>
      </c>
      <c r="C9" s="313"/>
      <c r="D9" s="79" t="str" cm="1">
        <f t="array" ref="D9">_xlfn.IFS([1]Content_!$D$7=1,VLOOKUP('[1]Corporate governance'!$A9,[1]Translation!$A:$S,'[1]Corporate governance'!D$1,FALSE),[1]Content_!$D$7=2,VLOOKUP('[1]Corporate governance'!$A9,[1]Translation!$A:$S,'[1]Corporate governance'!D$1+6,FALSE),[1]Content_!$D$7=3,VLOOKUP('[1]Corporate governance'!$A9,[1]Translation!$A:$S,'[1]Corporate governance'!D$1+12,FALSE))</f>
        <v>Есимов Ахметжан Смагулович</v>
      </c>
      <c r="E9" s="79" t="str" cm="1">
        <f t="array" ref="E9">_xlfn.IFS([1]Content_!$D$7=1,VLOOKUP('[1]Corporate governance'!$A9,[1]Translation!$A:$S,'[1]Corporate governance'!E$1,FALSE),[1]Content_!$D$7=2,VLOOKUP('[1]Corporate governance'!$A9,[1]Translation!$A:$S,'[1]Corporate governance'!E$1+6,FALSE),[1]Content_!$D$7=3,VLOOKUP('[1]Corporate governance'!$A9,[1]Translation!$A:$S,'[1]Corporate governance'!E$1+12,FALSE))</f>
        <v>Саткалиев Алмасадам Майданович</v>
      </c>
      <c r="F9" s="79" t="str" cm="1">
        <f t="array" ref="F9">_xlfn.IFS([1]Content_!$D$7=1,VLOOKUP('[1]Corporate governance'!$A9,[1]Translation!$A:$S,'[1]Corporate governance'!F$1,FALSE),[1]Content_!$D$7=2,VLOOKUP('[1]Corporate governance'!$A9,[1]Translation!$A:$S,'[1]Corporate governance'!F$1+6,FALSE),[1]Content_!$D$7=3,VLOOKUP('[1]Corporate governance'!$A9,[1]Translation!$A:$S,'[1]Corporate governance'!F$1+12,FALSE))</f>
        <v>Саткалиев Алмасадам Майданович</v>
      </c>
      <c r="G9" s="79" t="str" cm="1">
        <f t="array" ref="G9">_xlfn.IFS([1]Content_!$D$7=1,VLOOKUP('[1]Corporate governance'!$A9,[1]Translation!$A:$S,'[1]Corporate governance'!G$1,FALSE),[1]Content_!$D$7=2,VLOOKUP('[1]Corporate governance'!$A9,[1]Translation!$A:$S,'[1]Corporate governance'!G$1+6,FALSE),[1]Content_!$D$7=3,VLOOKUP('[1]Corporate governance'!$A9,[1]Translation!$A:$S,'[1]Corporate governance'!G$1+12,FALSE))</f>
        <v>Жакупов Нурлан Каршагович</v>
      </c>
      <c r="H9" s="521" t="s">
        <v>838</v>
      </c>
    </row>
    <row r="10" spans="1:9" x14ac:dyDescent="0.2">
      <c r="A10" s="2" t="s">
        <v>839</v>
      </c>
      <c r="B10" s="457" t="str" cm="1">
        <f t="array" ref="B10">_xlfn.IFS([1]Content_!$D$7=1,VLOOKUP('[1]Corporate governance'!$A10,[1]Translation!$A:$S,'[1]Corporate governance'!B$1,FALSE),[1]Content_!$D$7=2,VLOOKUP('[1]Corporate governance'!$A10,[1]Translation!$A:$S,'[1]Corporate governance'!B$1+6,FALSE),[1]Content_!$D$7=3,VLOOKUP('[1]Corporate governance'!$A10,[1]Translation!$A:$S,'[1]Corporate governance'!B$1+12,FALSE))</f>
        <v>Количество проведенных заседаний</v>
      </c>
      <c r="C10" s="100" t="str" cm="1">
        <f t="array" ref="C10">_xlfn.IFS([1]Content_!$D$7=1,VLOOKUP('[1]Corporate governance'!$A10,[1]Translation!$A:$S,'[1]Corporate governance'!C$1,FALSE),[1]Content_!$D$7=2,VLOOKUP('[1]Corporate governance'!$A10,[1]Translation!$A:$S,'[1]Corporate governance'!C$1+6,FALSE),[1]Content_!$D$7=3,VLOOKUP('[1]Corporate governance'!$A10,[1]Translation!$A:$S,'[1]Corporate governance'!C$1+12,FALSE))</f>
        <v>ед.</v>
      </c>
      <c r="D10" s="88">
        <v>15</v>
      </c>
      <c r="E10" s="88">
        <v>10</v>
      </c>
      <c r="F10" s="88">
        <v>18</v>
      </c>
      <c r="G10" s="88">
        <v>20</v>
      </c>
      <c r="H10" s="522">
        <v>17</v>
      </c>
    </row>
    <row r="11" spans="1:9" x14ac:dyDescent="0.2">
      <c r="A11" s="2" t="s">
        <v>841</v>
      </c>
      <c r="D11" s="170"/>
      <c r="E11" s="170"/>
      <c r="F11" s="170"/>
      <c r="G11" s="170"/>
      <c r="H11" s="170"/>
      <c r="I11" s="102"/>
    </row>
    <row r="12" spans="1:9" x14ac:dyDescent="0.2">
      <c r="A12" s="2" t="s">
        <v>842</v>
      </c>
      <c r="B12" s="454" t="str" cm="1">
        <f t="array" ref="B12">_xlfn.IFS([1]Content_!$D$7=1,VLOOKUP('[1]Corporate governance'!$A12,[1]Translation!$A:$S,'[1]Corporate governance'!B$1,FALSE),[1]Content_!$D$7=2,VLOOKUP('[1]Corporate governance'!$A12,[1]Translation!$A:$S,'[1]Corporate governance'!B$1+6,FALSE),[1]Content_!$D$7=3,VLOOKUP('[1]Corporate governance'!$A12,[1]Translation!$A:$S,'[1]Corporate governance'!B$1+12,FALSE))</f>
        <v>GRI 405-1</v>
      </c>
      <c r="C12" s="261" t="str" cm="1">
        <f t="array" ref="C12">_xlfn.IFS([1]Content_!$D$7=1,VLOOKUP('[1]Corporate governance'!$A12,[1]Translation!$A:$S,'[1]Corporate governance'!C$1,FALSE),[1]Content_!$D$7=2,VLOOKUP('[1]Corporate governance'!$A12,[1]Translation!$A:$S,'[1]Corporate governance'!C$1+6,FALSE),[1]Content_!$D$7=3,VLOOKUP('[1]Corporate governance'!$A12,[1]Translation!$A:$S,'[1]Corporate governance'!C$1+12,FALSE))</f>
        <v>Единица измерения</v>
      </c>
      <c r="D12" s="260">
        <v>2024</v>
      </c>
    </row>
    <row r="13" spans="1:9" x14ac:dyDescent="0.2">
      <c r="A13" s="2" t="s">
        <v>843</v>
      </c>
      <c r="B13" s="458" t="str" cm="1">
        <f t="array" ref="B13">_xlfn.IFS([1]Content_!$D$7=1,VLOOKUP('[1]Corporate governance'!$A13,[1]Translation!$A:$S,'[1]Corporate governance'!B$1,FALSE),[1]Content_!$D$7=2,VLOOKUP('[1]Corporate governance'!$A13,[1]Translation!$A:$S,'[1]Corporate governance'!B$1+6,FALSE),[1]Content_!$D$7=3,VLOOKUP('[1]Corporate governance'!$A13,[1]Translation!$A:$S,'[1]Corporate governance'!B$1+12,FALSE))</f>
        <v>Структура Правления Фонда (по состоянию на конец 2023 года)</v>
      </c>
      <c r="C13" s="458"/>
      <c r="D13" s="290"/>
    </row>
    <row r="14" spans="1:9" x14ac:dyDescent="0.2">
      <c r="A14" s="2" t="s">
        <v>844</v>
      </c>
      <c r="B14" s="459" t="str" cm="1">
        <f t="array" ref="B14">_xlfn.IFS([1]Content_!$D$7=1,VLOOKUP('[1]Corporate governance'!$A14,[1]Translation!$A:$S,'[1]Corporate governance'!B$1,FALSE),[1]Content_!$D$7=2,VLOOKUP('[1]Corporate governance'!$A14,[1]Translation!$A:$S,'[1]Corporate governance'!B$1+6,FALSE),[1]Content_!$D$7=3,VLOOKUP('[1]Corporate governance'!$A14,[1]Translation!$A:$S,'[1]Corporate governance'!B$1+12,FALSE))</f>
        <v xml:space="preserve">По гендерным группам: </v>
      </c>
      <c r="C14" s="447" cm="1">
        <f t="array" ref="C14">_xlfn.IFS([1]Content_!$D$7=1,VLOOKUP('[1]Corporate governance'!$A14,[1]Translation!$A:$S,'[1]Corporate governance'!C$1,FALSE),[1]Content_!$D$7=2,VLOOKUP('[1]Corporate governance'!$A14,[1]Translation!$A:$S,'[1]Corporate governance'!C$1+6,FALSE),[1]Content_!$D$7=3,VLOOKUP('[1]Corporate governance'!$A14,[1]Translation!$A:$S,'[1]Corporate governance'!C$1+12,FALSE))</f>
        <v>0</v>
      </c>
      <c r="D14" s="448"/>
    </row>
    <row r="15" spans="1:9" x14ac:dyDescent="0.2">
      <c r="A15" s="2" t="s">
        <v>845</v>
      </c>
      <c r="B15" s="460" t="str" cm="1">
        <f t="array" ref="B15">_xlfn.IFS([1]Content_!$D$7=1,VLOOKUP('[1]Corporate governance'!$A15,[1]Translation!$A:$S,'[1]Corporate governance'!B$1,FALSE),[1]Content_!$D$7=2,VLOOKUP('[1]Corporate governance'!$A15,[1]Translation!$A:$S,'[1]Corporate governance'!B$1+6,FALSE),[1]Content_!$D$7=3,VLOOKUP('[1]Corporate governance'!$A15,[1]Translation!$A:$S,'[1]Corporate governance'!B$1+12,FALSE))</f>
        <v xml:space="preserve">Мужчины </v>
      </c>
      <c r="C15" s="313" t="str" cm="1">
        <f t="array" ref="C15">_xlfn.IFS([1]Content_!$D$7=1,VLOOKUP('[1]Corporate governance'!$A15,[1]Translation!$A:$S,'[1]Corporate governance'!C$1,FALSE),[1]Content_!$D$7=2,VLOOKUP('[1]Corporate governance'!$A15,[1]Translation!$A:$S,'[1]Corporate governance'!C$1+6,FALSE),[1]Content_!$D$7=3,VLOOKUP('[1]Corporate governance'!$A15,[1]Translation!$A:$S,'[1]Corporate governance'!C$1+12,FALSE))</f>
        <v>чел.</v>
      </c>
      <c r="D15" s="551">
        <v>5</v>
      </c>
    </row>
    <row r="16" spans="1:9" x14ac:dyDescent="0.2">
      <c r="A16" s="2" t="s">
        <v>846</v>
      </c>
      <c r="B16" s="461" t="str" cm="1">
        <f t="array" ref="B16">_xlfn.IFS([1]Content_!$D$7=1,VLOOKUP('[1]Corporate governance'!$A16,[1]Translation!$A:$S,'[1]Corporate governance'!B$1,FALSE),[1]Content_!$D$7=2,VLOOKUP('[1]Corporate governance'!$A16,[1]Translation!$A:$S,'[1]Corporate governance'!B$1+6,FALSE),[1]Content_!$D$7=3,VLOOKUP('[1]Corporate governance'!$A16,[1]Translation!$A:$S,'[1]Corporate governance'!B$1+12,FALSE))</f>
        <v xml:space="preserve">Женщины </v>
      </c>
      <c r="C16" s="100" t="str" cm="1">
        <f t="array" ref="C16">_xlfn.IFS([1]Content_!$D$7=1,VLOOKUP('[1]Corporate governance'!$A16,[1]Translation!$A:$S,'[1]Corporate governance'!C$1,FALSE),[1]Content_!$D$7=2,VLOOKUP('[1]Corporate governance'!$A16,[1]Translation!$A:$S,'[1]Corporate governance'!C$1+6,FALSE),[1]Content_!$D$7=3,VLOOKUP('[1]Corporate governance'!$A16,[1]Translation!$A:$S,'[1]Corporate governance'!C$1+12,FALSE))</f>
        <v>чел.</v>
      </c>
      <c r="D16" s="552">
        <v>1</v>
      </c>
    </row>
    <row r="17" spans="1:9" x14ac:dyDescent="0.2">
      <c r="A17" s="2" t="s">
        <v>847</v>
      </c>
      <c r="B17" s="451" t="str" cm="1">
        <f t="array" ref="B17">_xlfn.IFS([1]Content_!$D$7=1,VLOOKUP('[1]Corporate governance'!$A17,[1]Translation!$A:$S,'[1]Corporate governance'!B$1,FALSE),[1]Content_!$D$7=2,VLOOKUP('[1]Corporate governance'!$A17,[1]Translation!$A:$S,'[1]Corporate governance'!B$1+6,FALSE),[1]Content_!$D$7=3,VLOOKUP('[1]Corporate governance'!$A17,[1]Translation!$A:$S,'[1]Corporate governance'!B$1+12,FALSE))</f>
        <v>по возрасту</v>
      </c>
      <c r="C17" s="452" cm="1">
        <f t="array" ref="C17">_xlfn.IFS([1]Content_!$D$7=1,VLOOKUP('[1]Corporate governance'!$A17,[1]Translation!$A:$S,'[1]Corporate governance'!C$1,FALSE),[1]Content_!$D$7=2,VLOOKUP('[1]Corporate governance'!$A17,[1]Translation!$A:$S,'[1]Corporate governance'!C$1+6,FALSE),[1]Content_!$D$7=3,VLOOKUP('[1]Corporate governance'!$A17,[1]Translation!$A:$S,'[1]Corporate governance'!C$1+12,FALSE))</f>
        <v>0</v>
      </c>
      <c r="D17" s="448"/>
    </row>
    <row r="18" spans="1:9" x14ac:dyDescent="0.2">
      <c r="A18" s="2" t="s">
        <v>848</v>
      </c>
      <c r="B18" s="449" t="str" cm="1">
        <f t="array" ref="B18">_xlfn.IFS([1]Content_!$D$7=1,VLOOKUP('[1]Corporate governance'!$A18,[1]Translation!$A:$S,'[1]Corporate governance'!B$1,FALSE),[1]Content_!$D$7=2,VLOOKUP('[1]Corporate governance'!$A18,[1]Translation!$A:$S,'[1]Corporate governance'!B$1+6,FALSE),[1]Content_!$D$7=3,VLOOKUP('[1]Corporate governance'!$A18,[1]Translation!$A:$S,'[1]Corporate governance'!B$1+12,FALSE))</f>
        <v>До 30</v>
      </c>
      <c r="C18" s="313" t="str" cm="1">
        <f t="array" ref="C18">_xlfn.IFS([1]Content_!$D$7=1,VLOOKUP('[1]Corporate governance'!$A18,[1]Translation!$A:$S,'[1]Corporate governance'!C$1,FALSE),[1]Content_!$D$7=2,VLOOKUP('[1]Corporate governance'!$A18,[1]Translation!$A:$S,'[1]Corporate governance'!C$1+6,FALSE),[1]Content_!$D$7=3,VLOOKUP('[1]Corporate governance'!$A18,[1]Translation!$A:$S,'[1]Corporate governance'!C$1+12,FALSE))</f>
        <v>чел.</v>
      </c>
      <c r="D18" s="551">
        <v>0</v>
      </c>
    </row>
    <row r="19" spans="1:9" x14ac:dyDescent="0.2">
      <c r="A19" s="2" t="s">
        <v>849</v>
      </c>
      <c r="B19" s="449" t="str" cm="1">
        <f t="array" ref="B19">_xlfn.IFS([1]Content_!$D$7=1,VLOOKUP('[1]Corporate governance'!$A19,[1]Translation!$A:$S,'[1]Corporate governance'!B$1,FALSE),[1]Content_!$D$7=2,VLOOKUP('[1]Corporate governance'!$A19,[1]Translation!$A:$S,'[1]Corporate governance'!B$1+6,FALSE),[1]Content_!$D$7=3,VLOOKUP('[1]Corporate governance'!$A19,[1]Translation!$A:$S,'[1]Corporate governance'!B$1+12,FALSE))</f>
        <v>30-50</v>
      </c>
      <c r="C19" s="313" t="str" cm="1">
        <f t="array" ref="C19">_xlfn.IFS([1]Content_!$D$7=1,VLOOKUP('[1]Corporate governance'!$A19,[1]Translation!$A:$S,'[1]Corporate governance'!C$1,FALSE),[1]Content_!$D$7=2,VLOOKUP('[1]Corporate governance'!$A19,[1]Translation!$A:$S,'[1]Corporate governance'!C$1+6,FALSE),[1]Content_!$D$7=3,VLOOKUP('[1]Corporate governance'!$A19,[1]Translation!$A:$S,'[1]Corporate governance'!C$1+12,FALSE))</f>
        <v>чел.</v>
      </c>
      <c r="D19" s="553">
        <v>6</v>
      </c>
    </row>
    <row r="20" spans="1:9" x14ac:dyDescent="0.2">
      <c r="A20" s="2" t="s">
        <v>850</v>
      </c>
      <c r="B20" s="450" t="str" cm="1">
        <f t="array" ref="B20">_xlfn.IFS([1]Content_!$D$7=1,VLOOKUP('[1]Corporate governance'!$A20,[1]Translation!$A:$S,'[1]Corporate governance'!B$1,FALSE),[1]Content_!$D$7=2,VLOOKUP('[1]Corporate governance'!$A20,[1]Translation!$A:$S,'[1]Corporate governance'!B$1+6,FALSE),[1]Content_!$D$7=3,VLOOKUP('[1]Corporate governance'!$A20,[1]Translation!$A:$S,'[1]Corporate governance'!B$1+12,FALSE))</f>
        <v>Страше 50</v>
      </c>
      <c r="C20" s="100" t="str" cm="1">
        <f t="array" ref="C20">_xlfn.IFS([1]Content_!$D$7=1,VLOOKUP('[1]Corporate governance'!$A20,[1]Translation!$A:$S,'[1]Corporate governance'!C$1,FALSE),[1]Content_!$D$7=2,VLOOKUP('[1]Corporate governance'!$A20,[1]Translation!$A:$S,'[1]Corporate governance'!C$1+6,FALSE),[1]Content_!$D$7=3,VLOOKUP('[1]Corporate governance'!$A20,[1]Translation!$A:$S,'[1]Corporate governance'!C$1+12,FALSE))</f>
        <v>чел.</v>
      </c>
      <c r="D20" s="554">
        <v>0</v>
      </c>
    </row>
    <row r="21" spans="1:9" x14ac:dyDescent="0.2">
      <c r="A21" s="2" t="s">
        <v>851</v>
      </c>
      <c r="B21" s="102"/>
      <c r="C21" s="170"/>
      <c r="D21" s="170"/>
      <c r="E21" s="170"/>
      <c r="F21" s="170"/>
      <c r="G21" s="170"/>
      <c r="H21" s="170"/>
      <c r="I21" s="102"/>
    </row>
    <row r="22" spans="1:9" x14ac:dyDescent="0.2">
      <c r="A22" s="2" t="s">
        <v>852</v>
      </c>
      <c r="B22" s="454" t="str" cm="1">
        <f t="array" ref="B22">_xlfn.IFS([1]Content_!$D$7=1,VLOOKUP('[1]Corporate governance'!$A22,[1]Translation!$A:$S,'[1]Corporate governance'!B$1,FALSE),[1]Content_!$D$7=2,VLOOKUP('[1]Corporate governance'!$A22,[1]Translation!$A:$S,'[1]Corporate governance'!B$1+6,FALSE),[1]Content_!$D$7=3,VLOOKUP('[1]Corporate governance'!$A22,[1]Translation!$A:$S,'[1]Corporate governance'!B$1+12,FALSE))</f>
        <v>Правление Группы Фонда</v>
      </c>
      <c r="C22" s="261" t="str" cm="1">
        <f t="array" ref="C22">_xlfn.IFS([1]Content_!$D$7=1,VLOOKUP('[1]Corporate governance'!$A22,[1]Translation!$A:$S,'[1]Corporate governance'!C$1,FALSE),[1]Content_!$D$7=2,VLOOKUP('[1]Corporate governance'!$A22,[1]Translation!$A:$S,'[1]Corporate governance'!C$1+6,FALSE),[1]Content_!$D$7=3,VLOOKUP('[1]Corporate governance'!$A22,[1]Translation!$A:$S,'[1]Corporate governance'!C$1+12,FALSE))</f>
        <v>Единица измерения</v>
      </c>
      <c r="D22" s="288">
        <v>2020</v>
      </c>
      <c r="E22" s="260">
        <v>2021</v>
      </c>
      <c r="F22" s="288">
        <v>2022</v>
      </c>
      <c r="G22" s="468">
        <v>2023</v>
      </c>
      <c r="H22" s="335">
        <v>2024</v>
      </c>
    </row>
    <row r="23" spans="1:9" x14ac:dyDescent="0.2">
      <c r="A23" s="2" t="s">
        <v>853</v>
      </c>
      <c r="B23" s="462" t="str" cm="1">
        <f t="array" ref="B23">_xlfn.IFS([1]Content_!$D$7=1,VLOOKUP('[1]Corporate governance'!$A23,[1]Translation!$A:$S,'[1]Corporate governance'!B$1,FALSE),[1]Content_!$D$7=2,VLOOKUP('[1]Corporate governance'!$A23,[1]Translation!$A:$S,'[1]Corporate governance'!B$1+6,FALSE),[1]Content_!$D$7=3,VLOOKUP('[1]Corporate governance'!$A23,[1]Translation!$A:$S,'[1]Corporate governance'!B$1+12,FALSE))</f>
        <v>Количество членов</v>
      </c>
      <c r="C23" s="463" t="str" cm="1">
        <f t="array" ref="C23">_xlfn.IFS([1]Content_!$D$7=1,VLOOKUP('[1]Corporate governance'!$A23,[1]Translation!$A:$S,'[1]Corporate governance'!C$1,FALSE),[1]Content_!$D$7=2,VLOOKUP('[1]Corporate governance'!$A23,[1]Translation!$A:$S,'[1]Corporate governance'!C$1+6,FALSE),[1]Content_!$D$7=3,VLOOKUP('[1]Corporate governance'!$A23,[1]Translation!$A:$S,'[1]Corporate governance'!C$1+12,FALSE))</f>
        <v>ед.</v>
      </c>
      <c r="D23" s="296">
        <v>267</v>
      </c>
      <c r="E23" s="296">
        <v>271</v>
      </c>
      <c r="F23" s="296">
        <v>258</v>
      </c>
      <c r="G23" s="273">
        <v>152</v>
      </c>
      <c r="H23" s="521">
        <v>188</v>
      </c>
    </row>
    <row r="24" spans="1:9" x14ac:dyDescent="0.2">
      <c r="A24" s="2" t="s">
        <v>854</v>
      </c>
      <c r="B24" s="456" t="str" cm="1">
        <f t="array" ref="B24">_xlfn.IFS([1]Content_!$D$7=1,VLOOKUP('[1]Corporate governance'!$A24,[1]Translation!$A:$S,'[1]Corporate governance'!B$1,FALSE),[1]Content_!$D$7=2,VLOOKUP('[1]Corporate governance'!$A24,[1]Translation!$A:$S,'[1]Corporate governance'!B$1+6,FALSE),[1]Content_!$D$7=3,VLOOKUP('[1]Corporate governance'!$A24,[1]Translation!$A:$S,'[1]Corporate governance'!B$1+12,FALSE))</f>
        <v>Мужчины</v>
      </c>
      <c r="C24" s="313" t="str" cm="1">
        <f t="array" ref="C24">_xlfn.IFS([1]Content_!$D$7=1,VLOOKUP('[1]Corporate governance'!$A24,[1]Translation!$A:$S,'[1]Corporate governance'!C$1,FALSE),[1]Content_!$D$7=2,VLOOKUP('[1]Corporate governance'!$A24,[1]Translation!$A:$S,'[1]Corporate governance'!C$1+6,FALSE),[1]Content_!$D$7=3,VLOOKUP('[1]Corporate governance'!$A24,[1]Translation!$A:$S,'[1]Corporate governance'!C$1+12,FALSE))</f>
        <v>ед.</v>
      </c>
      <c r="D24" s="464">
        <v>258</v>
      </c>
      <c r="E24" s="79">
        <v>262</v>
      </c>
      <c r="F24" s="79">
        <v>248</v>
      </c>
      <c r="G24" s="273">
        <v>130</v>
      </c>
      <c r="H24" s="521">
        <v>159</v>
      </c>
    </row>
    <row r="25" spans="1:9" x14ac:dyDescent="0.2">
      <c r="A25" s="2" t="s">
        <v>855</v>
      </c>
      <c r="B25" s="456" t="str" cm="1">
        <f t="array" ref="B25">_xlfn.IFS([1]Content_!$D$7=1,VLOOKUP('[1]Corporate governance'!$A25,[1]Translation!$A:$S,'[1]Corporate governance'!B$1,FALSE),[1]Content_!$D$7=2,VLOOKUP('[1]Corporate governance'!$A25,[1]Translation!$A:$S,'[1]Corporate governance'!B$1+6,FALSE),[1]Content_!$D$7=3,VLOOKUP('[1]Corporate governance'!$A25,[1]Translation!$A:$S,'[1]Corporate governance'!B$1+12,FALSE))</f>
        <v>Женщины</v>
      </c>
      <c r="C25" s="313" t="str" cm="1">
        <f t="array" ref="C25">_xlfn.IFS([1]Content_!$D$7=1,VLOOKUP('[1]Corporate governance'!$A25,[1]Translation!$A:$S,'[1]Corporate governance'!C$1,FALSE),[1]Content_!$D$7=2,VLOOKUP('[1]Corporate governance'!$A25,[1]Translation!$A:$S,'[1]Corporate governance'!C$1+6,FALSE),[1]Content_!$D$7=3,VLOOKUP('[1]Corporate governance'!$A25,[1]Translation!$A:$S,'[1]Corporate governance'!C$1+12,FALSE))</f>
        <v>ед.</v>
      </c>
      <c r="D25" s="464">
        <v>28</v>
      </c>
      <c r="E25" s="79">
        <v>26</v>
      </c>
      <c r="F25" s="79">
        <v>36</v>
      </c>
      <c r="G25" s="273">
        <v>22</v>
      </c>
      <c r="H25" s="521">
        <v>29</v>
      </c>
    </row>
    <row r="26" spans="1:9" x14ac:dyDescent="0.2">
      <c r="A26" s="2" t="s">
        <v>856</v>
      </c>
      <c r="B26" s="465" t="str" cm="1">
        <f t="array" ref="B26">_xlfn.IFS([1]Content_!$D$7=1,VLOOKUP('[1]Corporate governance'!$A26,[1]Translation!$A:$S,'[1]Corporate governance'!B$1,FALSE),[1]Content_!$D$7=2,VLOOKUP('[1]Corporate governance'!$A26,[1]Translation!$A:$S,'[1]Corporate governance'!B$1+6,FALSE),[1]Content_!$D$7=3,VLOOKUP('[1]Corporate governance'!$A26,[1]Translation!$A:$S,'[1]Corporate governance'!B$1+12,FALSE))</f>
        <v>Доля женщин в Правлении</v>
      </c>
      <c r="C26" s="466" t="str" cm="1">
        <f t="array" ref="C26">_xlfn.IFS([1]Content_!$D$7=1,VLOOKUP('[1]Corporate governance'!$A26,[1]Translation!$A:$S,'[1]Corporate governance'!C$1,FALSE),[1]Content_!$D$7=2,VLOOKUP('[1]Corporate governance'!$A26,[1]Translation!$A:$S,'[1]Corporate governance'!C$1+6,FALSE),[1]Content_!$D$7=3,VLOOKUP('[1]Corporate governance'!$A26,[1]Translation!$A:$S,'[1]Corporate governance'!C$1+12,FALSE))</f>
        <v>%</v>
      </c>
      <c r="D26" s="467">
        <v>10</v>
      </c>
      <c r="E26" s="88">
        <v>10</v>
      </c>
      <c r="F26" s="88">
        <v>14</v>
      </c>
      <c r="G26" s="278">
        <v>17</v>
      </c>
      <c r="H26" s="522">
        <v>15</v>
      </c>
    </row>
  </sheetData>
  <sheetProtection algorithmName="SHA-512" hashValue="wEoCJBhgZI8ayGyBbP2du+scj2XWsYyrFRT/IksKI6/kom67biEBMjn/dq4gh87iBCxqNJQQbi4MaNHCI1EuZw==" saltValue="euL04dIfgpGhdA+j9xk0Xg==" spinCount="100000" sheet="1" objects="1" scenarios="1"/>
  <hyperlinks>
    <hyperlink ref="B2" display="Content!A1" xr:uid="{38049F73-DFA0-694F-B80A-EF85092FF419}"/>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F796F-87E2-AC42-B2F7-4D931C6C7AEB}">
  <dimension ref="A1:G19"/>
  <sheetViews>
    <sheetView showGridLines="0" workbookViewId="0">
      <selection activeCell="E10" sqref="E10"/>
    </sheetView>
  </sheetViews>
  <sheetFormatPr baseColWidth="10" defaultColWidth="8.83203125" defaultRowHeight="16" x14ac:dyDescent="0.2"/>
  <cols>
    <col min="1" max="1" width="6.33203125" style="12" customWidth="1"/>
    <col min="2" max="2" width="75.5" customWidth="1"/>
    <col min="3" max="3" width="28.5" customWidth="1"/>
    <col min="4" max="7" width="25.5" customWidth="1"/>
  </cols>
  <sheetData>
    <row r="1" spans="1:7" s="12" customFormat="1" ht="74" customHeight="1" x14ac:dyDescent="0.2">
      <c r="A1" s="12">
        <v>1</v>
      </c>
      <c r="B1" s="12" t="s">
        <v>1008</v>
      </c>
      <c r="C1" s="12">
        <v>3</v>
      </c>
      <c r="D1" s="12">
        <v>5</v>
      </c>
      <c r="E1" s="12">
        <v>6</v>
      </c>
      <c r="F1" s="12">
        <v>7</v>
      </c>
      <c r="G1" s="12">
        <v>7</v>
      </c>
    </row>
    <row r="2" spans="1:7" ht="19" x14ac:dyDescent="0.2">
      <c r="A2" s="2" t="s">
        <v>858</v>
      </c>
      <c r="B2" s="14" t="str" cm="1">
        <f t="array" ref="B2">_xlfn.IFS([1]Content_!$D$7=1,VLOOKUP([1]Financial!$A2,[1]Translation!$A:$S,[1]Financial!B$1,FALSE),[1]Content_!$D$7=2,VLOOKUP([1]Financial!$A2,[1]Translation!$A:$S,[1]Financial!B$1+6,FALSE),[1]Content_!$D$7=3,VLOOKUP([1]Financial!$A2,[1]Translation!$A:$S,[1]Financial!B$1+12,FALSE))</f>
        <v>Созданная и распределенная экономическая стоимость</v>
      </c>
      <c r="C2" s="28"/>
    </row>
    <row r="3" spans="1:7" x14ac:dyDescent="0.2">
      <c r="A3" s="2" t="s">
        <v>859</v>
      </c>
    </row>
    <row r="4" spans="1:7" x14ac:dyDescent="0.2">
      <c r="A4" s="2" t="s">
        <v>860</v>
      </c>
      <c r="B4" s="482" t="str" cm="1">
        <f t="array" ref="B4">_xlfn.IFS([1]Content_!$D$7=1,VLOOKUP([1]Financial!$A4,[1]Translation!$A:$S,[1]Financial!B$1,FALSE),[1]Content_!$D$7=2,VLOOKUP([1]Financial!$A4,[1]Translation!$A:$S,[1]Financial!B$1+6,FALSE),[1]Content_!$D$7=3,VLOOKUP([1]Financial!$A4,[1]Translation!$A:$S,[1]Financial!B$1+12,FALSE))</f>
        <v>GRI 204-1</v>
      </c>
      <c r="C4" s="194" t="str" cm="1">
        <f t="array" ref="C4">_xlfn.IFS([1]Content_!$D$7=1,VLOOKUP([1]Financial!$A4,[1]Translation!$A:$S,[1]Financial!C$1,FALSE),[1]Content_!$D$7=2,VLOOKUP([1]Financial!$A4,[1]Translation!$A:$S,[1]Financial!C$1+6,FALSE),[1]Content_!$D$7=3,VLOOKUP([1]Financial!$A4,[1]Translation!$A:$S,[1]Financial!C$1+12,FALSE))</f>
        <v>Единица измерения</v>
      </c>
      <c r="D4" s="468">
        <v>2021</v>
      </c>
      <c r="E4" s="468">
        <v>2022</v>
      </c>
      <c r="F4" s="468">
        <v>2023</v>
      </c>
      <c r="G4" s="468">
        <v>2024</v>
      </c>
    </row>
    <row r="5" spans="1:7" x14ac:dyDescent="0.2">
      <c r="A5" s="2" t="s">
        <v>861</v>
      </c>
      <c r="B5" s="485" t="s">
        <v>903</v>
      </c>
      <c r="C5" s="486"/>
      <c r="D5" s="40"/>
      <c r="E5" s="40"/>
      <c r="F5" s="40"/>
      <c r="G5" s="40"/>
    </row>
    <row r="6" spans="1:7" ht="17" customHeight="1" x14ac:dyDescent="0.2">
      <c r="A6" s="2" t="s">
        <v>862</v>
      </c>
      <c r="B6" s="489" t="s">
        <v>911</v>
      </c>
      <c r="C6" s="489" t="s">
        <v>913</v>
      </c>
      <c r="D6" s="490">
        <v>13179</v>
      </c>
      <c r="E6" s="490">
        <v>16703</v>
      </c>
      <c r="F6" s="490">
        <v>17198</v>
      </c>
      <c r="G6" s="555">
        <v>18470</v>
      </c>
    </row>
    <row r="7" spans="1:7" x14ac:dyDescent="0.2">
      <c r="A7" s="2" t="s">
        <v>863</v>
      </c>
      <c r="B7" s="485" t="s">
        <v>904</v>
      </c>
      <c r="C7" s="486"/>
      <c r="D7" s="487"/>
      <c r="E7" s="487"/>
      <c r="F7" s="487"/>
      <c r="G7" s="487"/>
    </row>
    <row r="8" spans="1:7" ht="17" customHeight="1" x14ac:dyDescent="0.2">
      <c r="A8" s="2" t="s">
        <v>864</v>
      </c>
      <c r="B8" s="356" t="s">
        <v>912</v>
      </c>
      <c r="C8" s="356" t="s">
        <v>913</v>
      </c>
      <c r="D8" s="125">
        <v>-10083</v>
      </c>
      <c r="E8" s="125">
        <v>-13275</v>
      </c>
      <c r="F8" s="125">
        <v>-14947</v>
      </c>
      <c r="G8" s="523">
        <v>-15405</v>
      </c>
    </row>
    <row r="9" spans="1:7" x14ac:dyDescent="0.2">
      <c r="A9" s="2" t="s">
        <v>865</v>
      </c>
      <c r="B9" s="483" t="s">
        <v>905</v>
      </c>
      <c r="C9" s="356" t="s">
        <v>913</v>
      </c>
      <c r="D9" s="274">
        <v>-7181</v>
      </c>
      <c r="E9" s="274">
        <v>-9308</v>
      </c>
      <c r="F9" s="274">
        <v>-9335</v>
      </c>
      <c r="G9" s="523">
        <v>-9864</v>
      </c>
    </row>
    <row r="10" spans="1:7" x14ac:dyDescent="0.2">
      <c r="A10" s="2" t="s">
        <v>866</v>
      </c>
      <c r="B10" s="483" t="s">
        <v>906</v>
      </c>
      <c r="C10" s="356" t="s">
        <v>913</v>
      </c>
      <c r="D10" s="274">
        <v>-1242</v>
      </c>
      <c r="E10" s="274">
        <v>-1634</v>
      </c>
      <c r="F10" s="274">
        <v>-1992</v>
      </c>
      <c r="G10" s="523">
        <v>-2231</v>
      </c>
    </row>
    <row r="11" spans="1:7" x14ac:dyDescent="0.2">
      <c r="A11" s="2" t="s">
        <v>867</v>
      </c>
      <c r="B11" s="483" t="s">
        <v>907</v>
      </c>
      <c r="C11" s="356" t="s">
        <v>913</v>
      </c>
      <c r="D11" s="273">
        <v>-794</v>
      </c>
      <c r="E11" s="274">
        <v>-1071</v>
      </c>
      <c r="F11" s="274">
        <v>-2212</v>
      </c>
      <c r="G11" s="523">
        <v>-1683</v>
      </c>
    </row>
    <row r="12" spans="1:7" x14ac:dyDescent="0.2">
      <c r="A12" s="2" t="s">
        <v>868</v>
      </c>
      <c r="B12" s="483" t="s">
        <v>908</v>
      </c>
      <c r="C12" s="356" t="s">
        <v>913</v>
      </c>
      <c r="D12" s="273">
        <v>-799</v>
      </c>
      <c r="E12" s="274">
        <v>-1129</v>
      </c>
      <c r="F12" s="273">
        <v>-1.27</v>
      </c>
      <c r="G12" s="523">
        <v>-1310</v>
      </c>
    </row>
    <row r="13" spans="1:7" x14ac:dyDescent="0.2">
      <c r="A13" s="2" t="s">
        <v>869</v>
      </c>
      <c r="B13" s="488" t="s">
        <v>909</v>
      </c>
      <c r="C13" s="486" t="s">
        <v>913</v>
      </c>
      <c r="D13" s="278">
        <v>-68</v>
      </c>
      <c r="E13" s="278">
        <v>-132</v>
      </c>
      <c r="F13" s="278">
        <v>-138</v>
      </c>
      <c r="G13" s="522">
        <v>-317</v>
      </c>
    </row>
    <row r="14" spans="1:7" x14ac:dyDescent="0.2">
      <c r="B14" s="485" t="s">
        <v>910</v>
      </c>
      <c r="C14" s="486" t="s">
        <v>913</v>
      </c>
      <c r="D14" s="126">
        <v>3095</v>
      </c>
      <c r="E14" s="126">
        <v>3428</v>
      </c>
      <c r="F14" s="126">
        <v>2251</v>
      </c>
      <c r="G14" s="514">
        <v>3065</v>
      </c>
    </row>
    <row r="15" spans="1:7" ht="17" customHeight="1" x14ac:dyDescent="0.2">
      <c r="B15" s="484"/>
      <c r="C15" s="483"/>
    </row>
    <row r="16" spans="1:7" x14ac:dyDescent="0.2">
      <c r="B16" s="480"/>
      <c r="C16" s="480"/>
    </row>
    <row r="17" spans="2:3" x14ac:dyDescent="0.2">
      <c r="B17" s="480"/>
      <c r="C17" s="480"/>
    </row>
    <row r="18" spans="2:3" x14ac:dyDescent="0.2">
      <c r="B18" s="481"/>
      <c r="C18" s="480"/>
    </row>
    <row r="19" spans="2:3" x14ac:dyDescent="0.2">
      <c r="B19" s="481"/>
      <c r="C19" s="480"/>
    </row>
  </sheetData>
  <sheetProtection algorithmName="SHA-512" hashValue="1DvGXRveTf/wlyJVFPM2y1Tq6uMoF5S9s7+TY/yh9jixcniCyRlxpcmoK6s76LVju8BQb9B4TzY9wfxJ2iaP6Q==" saltValue="ffnhI6BdkIWr7di8hDY57Q==" spinCount="100000" sheet="1" objects="1" scenarios="1"/>
  <hyperlinks>
    <hyperlink ref="E4" display="_ftn1" xr:uid="{58DFBFD5-2BE5-7347-AFBF-8F9A4C461E14}"/>
    <hyperlink ref="B2" display="Content!A1" xr:uid="{00EE49F2-89D6-7E4F-9A68-3590C4412CD2}"/>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4FD1-2171-C940-8099-8D70D50690E4}">
  <dimension ref="A1:H16"/>
  <sheetViews>
    <sheetView showGridLines="0" workbookViewId="0">
      <selection activeCell="D5" sqref="D5:G16"/>
    </sheetView>
  </sheetViews>
  <sheetFormatPr baseColWidth="10" defaultColWidth="8.6640625" defaultRowHeight="16" x14ac:dyDescent="0.2"/>
  <cols>
    <col min="1" max="1" width="7.5" style="12" customWidth="1"/>
    <col min="2" max="2" width="75.5" customWidth="1"/>
    <col min="3" max="3" width="28.5" customWidth="1"/>
    <col min="4" max="8" width="25.5" customWidth="1"/>
  </cols>
  <sheetData>
    <row r="1" spans="1:8" ht="71" customHeight="1" x14ac:dyDescent="0.2">
      <c r="A1" s="12">
        <v>1</v>
      </c>
      <c r="B1" s="12">
        <v>2</v>
      </c>
      <c r="C1" s="12">
        <v>3</v>
      </c>
      <c r="D1" s="12">
        <v>4</v>
      </c>
      <c r="E1" s="12">
        <v>5</v>
      </c>
      <c r="F1" s="12">
        <v>6</v>
      </c>
      <c r="G1" s="12">
        <v>7</v>
      </c>
      <c r="H1" s="12">
        <v>7</v>
      </c>
    </row>
    <row r="2" spans="1:8" ht="19" x14ac:dyDescent="0.2">
      <c r="A2" s="2" t="s">
        <v>870</v>
      </c>
      <c r="B2" s="26" t="str" cm="1">
        <f t="array" ref="B2">_xlfn.IFS([1]Content_!$D$7=1,VLOOKUP([1]Procurement!$A2,[1]Translation!$A:$S,[1]Procurement!B$1,FALSE),[1]Content_!$D$7=2,VLOOKUP([1]Procurement!$A2,[1]Translation!$A:$S,[1]Procurement!B$1+6,FALSE),[1]Content_!$D$7=3,VLOOKUP([1]Procurement!$A2,[1]Translation!$A:$S,[1]Procurement!B$1+12,FALSE))</f>
        <v>Практика закупок</v>
      </c>
    </row>
    <row r="3" spans="1:8" ht="11.5" customHeight="1" x14ac:dyDescent="0.2"/>
    <row r="4" spans="1:8" ht="17" x14ac:dyDescent="0.2">
      <c r="A4" s="2" t="s">
        <v>871</v>
      </c>
      <c r="B4" s="470" t="str" cm="1">
        <f t="array" ref="B4">_xlfn.IFS([1]Content_!$D$7=1,VLOOKUP([1]Procurement!$A4,[1]Translation!$A:$S,[1]Procurement!B$1,FALSE),[1]Content_!$D$7=2,VLOOKUP([1]Procurement!$A4,[1]Translation!$A:$S,[1]Procurement!B$1+6,FALSE),[1]Content_!$D$7=3,VLOOKUP([1]Procurement!$A4,[1]Translation!$A:$S,[1]Procurement!B$1+12,FALSE))</f>
        <v>GRI 204-1</v>
      </c>
      <c r="C4" s="288" t="str" cm="1">
        <f t="array" ref="C4">_xlfn.IFS([1]Content_!$D$7=1,VLOOKUP([1]Procurement!$A4,[1]Translation!$A:$S,[1]Procurement!C$1,FALSE),[1]Content_!$D$7=2,VLOOKUP([1]Procurement!$A4,[1]Translation!$A:$S,[1]Procurement!C$1+6,FALSE),[1]Content_!$D$7=3,VLOOKUP([1]Procurement!$A4,[1]Translation!$A:$S,[1]Procurement!C$1+12,FALSE))</f>
        <v>Единица измерения</v>
      </c>
      <c r="D4" s="288">
        <v>2020</v>
      </c>
      <c r="E4" s="288">
        <v>2021</v>
      </c>
      <c r="F4" s="288">
        <v>2022</v>
      </c>
      <c r="G4" s="288">
        <v>2023</v>
      </c>
      <c r="H4" s="468">
        <v>2024</v>
      </c>
    </row>
    <row r="5" spans="1:8" ht="17" x14ac:dyDescent="0.2">
      <c r="A5" s="2" t="s">
        <v>872</v>
      </c>
      <c r="B5" s="95" t="str" cm="1">
        <f t="array" ref="B5">_xlfn.IFS([1]Content_!$D$7=1,VLOOKUP([1]Procurement!$A5,[1]Translation!$A:$S,[1]Procurement!B$1,FALSE),[1]Content_!$D$7=2,VLOOKUP([1]Procurement!$A5,[1]Translation!$A:$S,[1]Procurement!B$1+6,FALSE),[1]Content_!$D$7=3,VLOOKUP([1]Procurement!$A5,[1]Translation!$A:$S,[1]Procurement!B$1+12,FALSE))</f>
        <v>Всего закупленных товаров и услуг</v>
      </c>
      <c r="C5" s="64" t="str" cm="1">
        <f t="array" ref="C5">_xlfn.IFS([1]Content_!$D$7=1,VLOOKUP([1]Procurement!$A5,[1]Translation!$A:$S,[1]Procurement!C$1,FALSE),[1]Content_!$D$7=2,VLOOKUP([1]Procurement!$A5,[1]Translation!$A:$S,[1]Procurement!C$1+6,FALSE),[1]Content_!$D$7=3,VLOOKUP([1]Procurement!$A5,[1]Translation!$A:$S,[1]Procurement!C$1+12,FALSE))</f>
        <v>млрд тенге</v>
      </c>
      <c r="D5" s="595">
        <v>3103</v>
      </c>
      <c r="E5" s="595">
        <v>3427</v>
      </c>
      <c r="F5" s="595">
        <v>3768.7849368600187</v>
      </c>
      <c r="G5" s="595">
        <v>3695.8326985285894</v>
      </c>
      <c r="H5" s="526">
        <v>3620</v>
      </c>
    </row>
    <row r="6" spans="1:8" x14ac:dyDescent="0.2">
      <c r="A6" s="2" t="s">
        <v>873</v>
      </c>
      <c r="B6" s="617" t="str" cm="1">
        <f t="array" ref="B6">_xlfn.IFS([1]Content_!$D$7=1,VLOOKUP([1]Procurement!$A6,[1]Translation!$A:$S,[1]Procurement!B$1,FALSE),[1]Content_!$D$7=2,VLOOKUP([1]Procurement!$A6,[1]Translation!$A:$S,[1]Procurement!B$1+6,FALSE),[1]Content_!$D$7=3,VLOOKUP([1]Procurement!$A6,[1]Translation!$A:$S,[1]Procurement!B$1+12,FALSE))</f>
        <v>Закупки, проведенные способом из одного источника</v>
      </c>
      <c r="C6" s="79" t="str" cm="1">
        <f t="array" ref="C6">_xlfn.IFS([1]Content_!$D$7=1,VLOOKUP([1]Procurement!$A6,[1]Translation!$A:$S,[1]Procurement!C$1,FALSE),[1]Content_!$D$7=2,VLOOKUP([1]Procurement!$A6,[1]Translation!$A:$S,[1]Procurement!C$1+6,FALSE),[1]Content_!$D$7=3,VLOOKUP([1]Procurement!$A6,[1]Translation!$A:$S,[1]Procurement!C$1+12,FALSE))</f>
        <v>млрд тенге</v>
      </c>
      <c r="D6" s="268">
        <v>626</v>
      </c>
      <c r="E6" s="268">
        <v>475</v>
      </c>
      <c r="F6" s="268">
        <v>890.72930285167854</v>
      </c>
      <c r="G6" s="268">
        <v>2097.8000376706714</v>
      </c>
      <c r="H6" s="523">
        <v>2176</v>
      </c>
    </row>
    <row r="7" spans="1:8" x14ac:dyDescent="0.2">
      <c r="A7" s="2" t="s">
        <v>874</v>
      </c>
      <c r="B7" s="600"/>
      <c r="C7" s="79" t="str" cm="1">
        <f t="array" ref="C7">_xlfn.IFS([1]Content_!$D$7=1,VLOOKUP([1]Procurement!$A7,[1]Translation!$A:$S,[1]Procurement!C$1,FALSE),[1]Content_!$D$7=2,VLOOKUP([1]Procurement!$A7,[1]Translation!$A:$S,[1]Procurement!C$1+6,FALSE),[1]Content_!$D$7=3,VLOOKUP([1]Procurement!$A7,[1]Translation!$A:$S,[1]Procurement!C$1+12,FALSE))</f>
        <v>%</v>
      </c>
      <c r="D7" s="268">
        <v>20</v>
      </c>
      <c r="E7" s="268">
        <v>14</v>
      </c>
      <c r="F7" s="268">
        <v>23.634389273318256</v>
      </c>
      <c r="G7" s="268">
        <v>56.761228356085006</v>
      </c>
      <c r="H7" s="521">
        <v>60</v>
      </c>
    </row>
    <row r="8" spans="1:8" x14ac:dyDescent="0.2">
      <c r="A8" s="2" t="s">
        <v>875</v>
      </c>
      <c r="B8" s="600" t="str" cm="1">
        <f t="array" ref="B8">_xlfn.IFS([1]Content_!$D$7=1,VLOOKUP([1]Procurement!$A8,[1]Translation!$A:$S,[1]Procurement!B$1,FALSE),[1]Content_!$D$7=2,VLOOKUP([1]Procurement!$A8,[1]Translation!$A:$S,[1]Procurement!B$1+6,FALSE),[1]Content_!$D$7=3,VLOOKUP([1]Procurement!$A8,[1]Translation!$A:$S,[1]Procurement!B$1+12,FALSE))</f>
        <v xml:space="preserve"> Закупки, проведенные способом запроса ценовых предложений</v>
      </c>
      <c r="C8" s="79" t="str" cm="1">
        <f t="array" ref="C8">_xlfn.IFS([1]Content_!$D$7=1,VLOOKUP([1]Procurement!$A8,[1]Translation!$A:$S,[1]Procurement!C$1,FALSE),[1]Content_!$D$7=2,VLOOKUP([1]Procurement!$A8,[1]Translation!$A:$S,[1]Procurement!C$1+6,FALSE),[1]Content_!$D$7=3,VLOOKUP([1]Procurement!$A8,[1]Translation!$A:$S,[1]Procurement!C$1+12,FALSE))</f>
        <v>млрд тенге</v>
      </c>
      <c r="D8" s="268">
        <v>45</v>
      </c>
      <c r="E8" s="268">
        <v>55</v>
      </c>
      <c r="F8" s="268">
        <v>84.214645643167074</v>
      </c>
      <c r="G8" s="268">
        <v>104.3850005988764</v>
      </c>
      <c r="H8" s="521">
        <v>97</v>
      </c>
    </row>
    <row r="9" spans="1:8" x14ac:dyDescent="0.2">
      <c r="A9" s="2" t="s">
        <v>876</v>
      </c>
      <c r="B9" s="600"/>
      <c r="C9" s="79" t="str" cm="1">
        <f t="array" ref="C9">_xlfn.IFS([1]Content_!$D$7=1,VLOOKUP([1]Procurement!$A9,[1]Translation!$A:$S,[1]Procurement!C$1,FALSE),[1]Content_!$D$7=2,VLOOKUP([1]Procurement!$A9,[1]Translation!$A:$S,[1]Procurement!C$1+6,FALSE),[1]Content_!$D$7=3,VLOOKUP([1]Procurement!$A9,[1]Translation!$A:$S,[1]Procurement!C$1+12,FALSE))</f>
        <v>%</v>
      </c>
      <c r="D9" s="268">
        <v>1</v>
      </c>
      <c r="E9" s="268">
        <v>2</v>
      </c>
      <c r="F9" s="268">
        <v>2.2345304137553392</v>
      </c>
      <c r="G9" s="268">
        <v>2.8243973446210076</v>
      </c>
      <c r="H9" s="521">
        <v>3</v>
      </c>
    </row>
    <row r="10" spans="1:8" x14ac:dyDescent="0.2">
      <c r="A10" s="2" t="s">
        <v>877</v>
      </c>
      <c r="B10" s="600" t="str" cm="1">
        <f t="array" ref="B10">_xlfn.IFS([1]Content_!$D$7=1,VLOOKUP([1]Procurement!$A10,[1]Translation!$A:$S,[1]Procurement!B$1,FALSE),[1]Content_!$D$7=2,VLOOKUP([1]Procurement!$A10,[1]Translation!$A:$S,[1]Procurement!B$1+6,FALSE),[1]Content_!$D$7=3,VLOOKUP([1]Procurement!$A10,[1]Translation!$A:$S,[1]Procurement!B$1+12,FALSE))</f>
        <v xml:space="preserve"> Закупки, проведенные способом открытого тендера</v>
      </c>
      <c r="C10" s="79" t="str" cm="1">
        <f t="array" ref="C10">_xlfn.IFS([1]Content_!$D$7=1,VLOOKUP([1]Procurement!$A10,[1]Translation!$A:$S,[1]Procurement!C$1,FALSE),[1]Content_!$D$7=2,VLOOKUP([1]Procurement!$A10,[1]Translation!$A:$S,[1]Procurement!C$1+6,FALSE),[1]Content_!$D$7=3,VLOOKUP([1]Procurement!$A10,[1]Translation!$A:$S,[1]Procurement!C$1+12,FALSE))</f>
        <v>млрд тенге</v>
      </c>
      <c r="D10" s="268">
        <v>515</v>
      </c>
      <c r="E10" s="268">
        <v>640</v>
      </c>
      <c r="F10" s="268">
        <v>1100.4833454684633</v>
      </c>
      <c r="G10" s="268">
        <v>1472.2874184273001</v>
      </c>
      <c r="H10" s="523">
        <v>1331</v>
      </c>
    </row>
    <row r="11" spans="1:8" x14ac:dyDescent="0.2">
      <c r="A11" s="2" t="s">
        <v>878</v>
      </c>
      <c r="B11" s="600"/>
      <c r="C11" s="79" t="str" cm="1">
        <f t="array" ref="C11">_xlfn.IFS([1]Content_!$D$7=1,VLOOKUP([1]Procurement!$A11,[1]Translation!$A:$S,[1]Procurement!C$1,FALSE),[1]Content_!$D$7=2,VLOOKUP([1]Procurement!$A11,[1]Translation!$A:$S,[1]Procurement!C$1+6,FALSE),[1]Content_!$D$7=3,VLOOKUP([1]Procurement!$A11,[1]Translation!$A:$S,[1]Procurement!C$1+12,FALSE))</f>
        <v>%</v>
      </c>
      <c r="D11" s="268">
        <v>17</v>
      </c>
      <c r="E11" s="268">
        <v>19</v>
      </c>
      <c r="F11" s="268">
        <v>29.199950750846938</v>
      </c>
      <c r="G11" s="268">
        <v>39.836419516864424</v>
      </c>
      <c r="H11" s="521">
        <v>37</v>
      </c>
    </row>
    <row r="12" spans="1:8" x14ac:dyDescent="0.2">
      <c r="A12" s="2" t="s">
        <v>879</v>
      </c>
      <c r="B12" s="600" t="str" cm="1">
        <f t="array" ref="B12">_xlfn.IFS([1]Content_!$D$7=1,VLOOKUP([1]Procurement!$A12,[1]Translation!$A:$S,[1]Procurement!B$1,FALSE),[1]Content_!$D$7=2,VLOOKUP([1]Procurement!$A12,[1]Translation!$A:$S,[1]Procurement!B$1+6,FALSE),[1]Content_!$D$7=3,VLOOKUP([1]Procurement!$A12,[1]Translation!$A:$S,[1]Procurement!B$1+12,FALSE))</f>
        <v xml:space="preserve"> Закупки путём проведения конкурентных переговоров</v>
      </c>
      <c r="C12" s="79" t="str" cm="1">
        <f t="array" ref="C12">_xlfn.IFS([1]Content_!$D$7=1,VLOOKUP([1]Procurement!$A12,[1]Translation!$A:$S,[1]Procurement!C$1,FALSE),[1]Content_!$D$7=2,VLOOKUP([1]Procurement!$A12,[1]Translation!$A:$S,[1]Procurement!C$1+6,FALSE),[1]Content_!$D$7=3,VLOOKUP([1]Procurement!$A12,[1]Translation!$A:$S,[1]Procurement!C$1+12,FALSE))</f>
        <v>млрд тенге</v>
      </c>
      <c r="D12" s="268">
        <v>1152</v>
      </c>
      <c r="E12" s="268">
        <v>1405</v>
      </c>
      <c r="F12" s="268">
        <v>1096.6232437656111</v>
      </c>
      <c r="G12" s="268">
        <v>0</v>
      </c>
      <c r="H12" s="521">
        <v>0</v>
      </c>
    </row>
    <row r="13" spans="1:8" x14ac:dyDescent="0.2">
      <c r="A13" s="2" t="s">
        <v>880</v>
      </c>
      <c r="B13" s="600"/>
      <c r="C13" s="79" t="str" cm="1">
        <f t="array" ref="C13">_xlfn.IFS([1]Content_!$D$7=1,VLOOKUP([1]Procurement!$A13,[1]Translation!$A:$S,[1]Procurement!C$1,FALSE),[1]Content_!$D$7=2,VLOOKUP([1]Procurement!$A13,[1]Translation!$A:$S,[1]Procurement!C$1+6,FALSE),[1]Content_!$D$7=3,VLOOKUP([1]Procurement!$A13,[1]Translation!$A:$S,[1]Procurement!C$1+12,FALSE))</f>
        <v>%</v>
      </c>
      <c r="D13" s="268">
        <v>37</v>
      </c>
      <c r="E13" s="268">
        <v>41</v>
      </c>
      <c r="F13" s="268">
        <v>29.097527774542314</v>
      </c>
      <c r="G13" s="268">
        <v>0</v>
      </c>
      <c r="H13" s="521">
        <v>0</v>
      </c>
    </row>
    <row r="14" spans="1:8" x14ac:dyDescent="0.2">
      <c r="A14" s="2" t="s">
        <v>881</v>
      </c>
      <c r="B14" s="600" t="str" cm="1">
        <f t="array" ref="B14">_xlfn.IFS([1]Content_!$D$7=1,VLOOKUP([1]Procurement!$A14,[1]Translation!$A:$S,[1]Procurement!B$1,FALSE),[1]Content_!$D$7=2,VLOOKUP([1]Procurement!$A14,[1]Translation!$A:$S,[1]Procurement!B$1+6,FALSE),[1]Content_!$D$7=3,VLOOKUP([1]Procurement!$A14,[1]Translation!$A:$S,[1]Procurement!B$1+12,FALSE))</f>
        <v xml:space="preserve"> Закупки в рамках внутрихолдинговой кооперации</v>
      </c>
      <c r="C14" s="79" t="str" cm="1">
        <f t="array" ref="C14">_xlfn.IFS([1]Content_!$D$7=1,VLOOKUP([1]Procurement!$A14,[1]Translation!$A:$S,[1]Procurement!C$1,FALSE),[1]Content_!$D$7=2,VLOOKUP([1]Procurement!$A14,[1]Translation!$A:$S,[1]Procurement!C$1+6,FALSE),[1]Content_!$D$7=3,VLOOKUP([1]Procurement!$A14,[1]Translation!$A:$S,[1]Procurement!C$1+12,FALSE))</f>
        <v>млрд тенге</v>
      </c>
      <c r="D14" s="268">
        <v>765</v>
      </c>
      <c r="E14" s="268">
        <v>852</v>
      </c>
      <c r="F14" s="268">
        <v>588.54129830153545</v>
      </c>
      <c r="G14" s="268">
        <v>4.5585680000000007E-3</v>
      </c>
      <c r="H14" s="521">
        <v>0</v>
      </c>
    </row>
    <row r="15" spans="1:8" x14ac:dyDescent="0.2">
      <c r="A15" s="2" t="s">
        <v>882</v>
      </c>
      <c r="B15" s="598"/>
      <c r="C15" s="79" t="str" cm="1">
        <f t="array" ref="C15">_xlfn.IFS([1]Content_!$D$7=1,VLOOKUP([1]Procurement!$A15,[1]Translation!$A:$S,[1]Procurement!C$1,FALSE),[1]Content_!$D$7=2,VLOOKUP([1]Procurement!$A15,[1]Translation!$A:$S,[1]Procurement!C$1+6,FALSE),[1]Content_!$D$7=3,VLOOKUP([1]Procurement!$A15,[1]Translation!$A:$S,[1]Procurement!C$1+12,FALSE))</f>
        <v>%</v>
      </c>
      <c r="D15" s="268">
        <v>25</v>
      </c>
      <c r="E15" s="268">
        <v>25</v>
      </c>
      <c r="F15" s="268">
        <v>15.616208092571116</v>
      </c>
      <c r="G15" s="268">
        <v>1.2334346199747865E-4</v>
      </c>
      <c r="H15" s="522">
        <v>0</v>
      </c>
    </row>
    <row r="16" spans="1:8" ht="17" x14ac:dyDescent="0.2">
      <c r="A16" s="2" t="s">
        <v>883</v>
      </c>
      <c r="B16" s="95" t="str" cm="1">
        <f t="array" ref="B16">_xlfn.IFS([1]Content_!$D$7=1,VLOOKUP([1]Procurement!$A16,[1]Translation!$A:$S,[1]Procurement!B$1,FALSE),[1]Content_!$D$7=2,VLOOKUP([1]Procurement!$A16,[1]Translation!$A:$S,[1]Procurement!B$1+6,FALSE),[1]Content_!$D$7=3,VLOOKUP([1]Procurement!$A16,[1]Translation!$A:$S,[1]Procurement!B$1+12,FALSE))</f>
        <v xml:space="preserve">Доля закупа у отечественных поставщиков </v>
      </c>
      <c r="C16" s="64" t="str" cm="1">
        <f t="array" ref="C16">_xlfn.IFS([1]Content_!$D$7=1,VLOOKUP([1]Procurement!$A16,[1]Translation!$A:$S,[1]Procurement!C$1,FALSE),[1]Content_!$D$7=2,VLOOKUP([1]Procurement!$A16,[1]Translation!$A:$S,[1]Procurement!C$1+6,FALSE),[1]Content_!$D$7=3,VLOOKUP([1]Procurement!$A16,[1]Translation!$A:$S,[1]Procurement!C$1+12,FALSE))</f>
        <v>%</v>
      </c>
      <c r="D16" s="596">
        <v>90</v>
      </c>
      <c r="E16" s="596">
        <v>91</v>
      </c>
      <c r="F16" s="596">
        <v>89.181821926592477</v>
      </c>
      <c r="G16" s="596">
        <v>91.569181059839153</v>
      </c>
      <c r="H16" s="573">
        <v>97</v>
      </c>
    </row>
  </sheetData>
  <sheetProtection algorithmName="SHA-512" hashValue="wl65M126XmZKCp/bXWJQBBFvF3qQjKUTf8sP5TG+TbC9t/Lt1wDUgTk1XYk5G4E4STG68sdG22JflVV/u/X8mA==" saltValue="Y8PbJtuL78QM+qG0aBgfJw==" spinCount="100000" sheet="1" objects="1" scenarios="1"/>
  <mergeCells count="5">
    <mergeCell ref="B6:B7"/>
    <mergeCell ref="B8:B9"/>
    <mergeCell ref="B10:B11"/>
    <mergeCell ref="B12:B13"/>
    <mergeCell ref="B14:B15"/>
  </mergeCells>
  <hyperlinks>
    <hyperlink ref="B2" display="Content!A1" xr:uid="{5C833D6E-EFCA-8343-9387-4D202C9267B6}"/>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19EE-840C-4D49-97FC-6BAAC144F78C}">
  <dimension ref="A1:G36"/>
  <sheetViews>
    <sheetView showGridLines="0" topLeftCell="A16" workbookViewId="0">
      <selection activeCell="D24" sqref="D24"/>
    </sheetView>
  </sheetViews>
  <sheetFormatPr baseColWidth="10" defaultColWidth="8.83203125" defaultRowHeight="16" x14ac:dyDescent="0.2"/>
  <cols>
    <col min="1" max="1" width="7.5" style="12" customWidth="1"/>
    <col min="2" max="2" width="29.83203125" style="4" customWidth="1"/>
    <col min="3" max="3" width="46.6640625" customWidth="1"/>
    <col min="4" max="4" width="39" customWidth="1"/>
  </cols>
  <sheetData>
    <row r="1" spans="1:7" x14ac:dyDescent="0.2">
      <c r="A1" s="12">
        <v>1</v>
      </c>
      <c r="B1" s="13">
        <v>2</v>
      </c>
      <c r="C1" s="12">
        <v>3</v>
      </c>
      <c r="D1" s="12">
        <v>4</v>
      </c>
      <c r="E1" s="12">
        <v>5</v>
      </c>
      <c r="F1" s="12">
        <v>6</v>
      </c>
      <c r="G1" s="12">
        <v>7</v>
      </c>
    </row>
    <row r="6" spans="1:7" ht="20" x14ac:dyDescent="0.2">
      <c r="A6" s="2" t="s">
        <v>18</v>
      </c>
      <c r="B6" s="3" t="s">
        <v>49</v>
      </c>
    </row>
    <row r="7" spans="1:7" x14ac:dyDescent="0.2">
      <c r="A7" s="2" t="s">
        <v>19</v>
      </c>
    </row>
    <row r="8" spans="1:7" ht="17" x14ac:dyDescent="0.2">
      <c r="A8" s="2" t="s">
        <v>20</v>
      </c>
      <c r="B8" s="5" t="s">
        <v>50</v>
      </c>
      <c r="C8" s="6" t="s">
        <v>51</v>
      </c>
      <c r="D8" s="6" t="s">
        <v>52</v>
      </c>
    </row>
    <row r="9" spans="1:7" ht="17" x14ac:dyDescent="0.2">
      <c r="A9" s="2" t="s">
        <v>21</v>
      </c>
      <c r="B9" s="597" t="s">
        <v>53</v>
      </c>
      <c r="C9" s="7" t="s">
        <v>54</v>
      </c>
      <c r="D9" s="565" t="s">
        <v>55</v>
      </c>
    </row>
    <row r="10" spans="1:7" ht="30" x14ac:dyDescent="0.2">
      <c r="A10" s="2" t="s">
        <v>22</v>
      </c>
      <c r="B10" s="600"/>
      <c r="C10" s="8" t="s">
        <v>56</v>
      </c>
      <c r="D10" s="565" t="s">
        <v>55</v>
      </c>
    </row>
    <row r="11" spans="1:7" ht="30" x14ac:dyDescent="0.2">
      <c r="A11" s="2" t="s">
        <v>23</v>
      </c>
      <c r="B11" s="600"/>
      <c r="C11" s="7" t="s">
        <v>57</v>
      </c>
      <c r="D11" s="565" t="s">
        <v>58</v>
      </c>
    </row>
    <row r="12" spans="1:7" ht="17" x14ac:dyDescent="0.2">
      <c r="A12" s="2" t="s">
        <v>24</v>
      </c>
      <c r="B12" s="599"/>
      <c r="C12" s="7" t="s">
        <v>59</v>
      </c>
      <c r="D12" s="565" t="s">
        <v>60</v>
      </c>
    </row>
    <row r="13" spans="1:7" ht="30" x14ac:dyDescent="0.2">
      <c r="A13" s="2" t="s">
        <v>25</v>
      </c>
      <c r="B13" s="9" t="s">
        <v>61</v>
      </c>
      <c r="C13" s="9" t="s">
        <v>62</v>
      </c>
      <c r="D13" s="565" t="s">
        <v>63</v>
      </c>
    </row>
    <row r="14" spans="1:7" ht="17" x14ac:dyDescent="0.2">
      <c r="A14" s="2" t="s">
        <v>26</v>
      </c>
      <c r="B14" s="8" t="s">
        <v>64</v>
      </c>
      <c r="C14" s="9" t="s">
        <v>65</v>
      </c>
      <c r="D14" s="565" t="s">
        <v>66</v>
      </c>
    </row>
    <row r="15" spans="1:7" ht="30" x14ac:dyDescent="0.2">
      <c r="A15" s="2" t="s">
        <v>27</v>
      </c>
      <c r="B15" s="597" t="s">
        <v>67</v>
      </c>
      <c r="C15" s="7" t="s">
        <v>68</v>
      </c>
      <c r="D15" s="565" t="s">
        <v>60</v>
      </c>
    </row>
    <row r="16" spans="1:7" ht="30" x14ac:dyDescent="0.2">
      <c r="A16" s="2" t="s">
        <v>28</v>
      </c>
      <c r="B16" s="599"/>
      <c r="C16" s="9" t="s">
        <v>69</v>
      </c>
      <c r="D16" s="565" t="s">
        <v>60</v>
      </c>
    </row>
    <row r="17" spans="1:4" ht="17" x14ac:dyDescent="0.2">
      <c r="A17" s="2" t="s">
        <v>29</v>
      </c>
      <c r="B17" s="597" t="s">
        <v>70</v>
      </c>
      <c r="C17" s="7" t="s">
        <v>71</v>
      </c>
      <c r="D17" s="565" t="s">
        <v>72</v>
      </c>
    </row>
    <row r="18" spans="1:4" ht="17" x14ac:dyDescent="0.2">
      <c r="A18" s="2" t="s">
        <v>30</v>
      </c>
      <c r="B18" s="600"/>
      <c r="C18" s="7" t="s">
        <v>73</v>
      </c>
      <c r="D18" s="565" t="s">
        <v>72</v>
      </c>
    </row>
    <row r="19" spans="1:4" ht="17" x14ac:dyDescent="0.2">
      <c r="A19" s="2" t="s">
        <v>31</v>
      </c>
      <c r="B19" s="599"/>
      <c r="C19" s="9" t="s">
        <v>74</v>
      </c>
      <c r="D19" s="565" t="s">
        <v>72</v>
      </c>
    </row>
    <row r="20" spans="1:4" ht="17" x14ac:dyDescent="0.2">
      <c r="A20" s="2" t="s">
        <v>32</v>
      </c>
      <c r="B20" s="597" t="s">
        <v>75</v>
      </c>
      <c r="C20" s="7" t="s">
        <v>76</v>
      </c>
      <c r="D20" s="565" t="s">
        <v>77</v>
      </c>
    </row>
    <row r="21" spans="1:4" ht="17" x14ac:dyDescent="0.2">
      <c r="A21" s="2" t="s">
        <v>33</v>
      </c>
      <c r="B21" s="600"/>
      <c r="C21" s="7" t="s">
        <v>78</v>
      </c>
      <c r="D21" s="565" t="s">
        <v>77</v>
      </c>
    </row>
    <row r="22" spans="1:4" ht="17" x14ac:dyDescent="0.2">
      <c r="A22" s="2" t="s">
        <v>34</v>
      </c>
      <c r="B22" s="599"/>
      <c r="C22" s="9" t="s">
        <v>79</v>
      </c>
      <c r="D22" s="565" t="s">
        <v>77</v>
      </c>
    </row>
    <row r="23" spans="1:4" ht="30" x14ac:dyDescent="0.2">
      <c r="A23" s="2" t="s">
        <v>35</v>
      </c>
      <c r="B23" s="597" t="s">
        <v>80</v>
      </c>
      <c r="C23" s="10" t="s">
        <v>81</v>
      </c>
      <c r="D23" s="565" t="s">
        <v>82</v>
      </c>
    </row>
    <row r="24" spans="1:4" ht="30" x14ac:dyDescent="0.2">
      <c r="A24" s="2" t="s">
        <v>36</v>
      </c>
      <c r="B24" s="600"/>
      <c r="C24" s="7" t="s">
        <v>83</v>
      </c>
      <c r="D24" s="565" t="s">
        <v>82</v>
      </c>
    </row>
    <row r="25" spans="1:4" ht="17" x14ac:dyDescent="0.2">
      <c r="A25" s="2" t="s">
        <v>37</v>
      </c>
      <c r="B25" s="600"/>
      <c r="C25" s="7" t="s">
        <v>84</v>
      </c>
      <c r="D25" s="565" t="s">
        <v>82</v>
      </c>
    </row>
    <row r="26" spans="1:4" ht="17" x14ac:dyDescent="0.2">
      <c r="A26" s="2" t="s">
        <v>38</v>
      </c>
      <c r="B26" s="600"/>
      <c r="C26" s="9" t="s">
        <v>85</v>
      </c>
      <c r="D26" s="565" t="s">
        <v>82</v>
      </c>
    </row>
    <row r="27" spans="1:4" ht="30" x14ac:dyDescent="0.2">
      <c r="A27" s="2" t="s">
        <v>39</v>
      </c>
      <c r="B27" s="599"/>
      <c r="C27" s="8" t="s">
        <v>86</v>
      </c>
      <c r="D27" s="565" t="s">
        <v>82</v>
      </c>
    </row>
    <row r="28" spans="1:4" ht="17" x14ac:dyDescent="0.2">
      <c r="A28" s="2" t="s">
        <v>40</v>
      </c>
      <c r="B28" s="7" t="s">
        <v>87</v>
      </c>
      <c r="C28" s="7" t="s">
        <v>88</v>
      </c>
      <c r="D28" s="565" t="s">
        <v>89</v>
      </c>
    </row>
    <row r="29" spans="1:4" ht="17" x14ac:dyDescent="0.2">
      <c r="A29" s="2" t="s">
        <v>41</v>
      </c>
      <c r="B29" s="597" t="s">
        <v>90</v>
      </c>
      <c r="C29" s="10" t="s">
        <v>91</v>
      </c>
      <c r="D29" s="565" t="s">
        <v>55</v>
      </c>
    </row>
    <row r="30" spans="1:4" ht="17" x14ac:dyDescent="0.2">
      <c r="A30" s="2" t="s">
        <v>42</v>
      </c>
      <c r="B30" s="598"/>
      <c r="C30" s="10" t="s">
        <v>92</v>
      </c>
      <c r="D30" s="565" t="s">
        <v>55</v>
      </c>
    </row>
    <row r="31" spans="1:4" ht="30" x14ac:dyDescent="0.2">
      <c r="A31" s="2" t="s">
        <v>43</v>
      </c>
      <c r="B31" s="11" t="s">
        <v>93</v>
      </c>
      <c r="C31" s="11" t="s">
        <v>94</v>
      </c>
      <c r="D31" s="565" t="s">
        <v>95</v>
      </c>
    </row>
    <row r="32" spans="1:4" ht="30" x14ac:dyDescent="0.2">
      <c r="A32" s="2" t="s">
        <v>44</v>
      </c>
      <c r="B32" s="8" t="s">
        <v>96</v>
      </c>
      <c r="C32" s="9" t="s">
        <v>97</v>
      </c>
      <c r="D32" s="565" t="s">
        <v>98</v>
      </c>
    </row>
    <row r="33" spans="1:4" ht="17" x14ac:dyDescent="0.2">
      <c r="A33" s="2" t="s">
        <v>45</v>
      </c>
      <c r="B33" s="8"/>
      <c r="C33" s="8" t="s">
        <v>99</v>
      </c>
      <c r="D33" s="565" t="s">
        <v>98</v>
      </c>
    </row>
    <row r="34" spans="1:4" ht="30" x14ac:dyDescent="0.2">
      <c r="A34" s="2" t="s">
        <v>46</v>
      </c>
      <c r="B34" s="597" t="s">
        <v>100</v>
      </c>
      <c r="C34" s="7" t="s">
        <v>101</v>
      </c>
      <c r="D34" s="565" t="s">
        <v>102</v>
      </c>
    </row>
    <row r="35" spans="1:4" ht="45" x14ac:dyDescent="0.2">
      <c r="A35" s="2" t="s">
        <v>47</v>
      </c>
      <c r="B35" s="599"/>
      <c r="C35" s="9" t="s">
        <v>103</v>
      </c>
      <c r="D35" s="565" t="s">
        <v>102</v>
      </c>
    </row>
    <row r="36" spans="1:4" ht="45" x14ac:dyDescent="0.2">
      <c r="A36" s="2" t="s">
        <v>48</v>
      </c>
      <c r="B36" s="7" t="s">
        <v>104</v>
      </c>
      <c r="C36" s="7" t="s">
        <v>105</v>
      </c>
      <c r="D36" s="565" t="s">
        <v>60</v>
      </c>
    </row>
  </sheetData>
  <sheetProtection algorithmName="SHA-512" hashValue="5BPRqbMtt2DDORaAK9/4bR3ZS7BCrSV9pyOdc7e3e1dbOKYqSVkxIbOcF0HEshXP/wDrUJg8bPssEdLeZL5uUw==" saltValue="Aer8TqDgHnclt2WKAEzZHg==" spinCount="100000" sheet="1" objects="1" scenarios="1"/>
  <mergeCells count="7">
    <mergeCell ref="B29:B30"/>
    <mergeCell ref="B34:B35"/>
    <mergeCell ref="B9:B12"/>
    <mergeCell ref="B15:B16"/>
    <mergeCell ref="B17:B19"/>
    <mergeCell ref="B20:B22"/>
    <mergeCell ref="B23:B27"/>
  </mergeCells>
  <hyperlinks>
    <hyperlink ref="D16" location="Compliance!A1" display="Вкладка Комплаенс" xr:uid="{9EC5B2C7-B3F4-E94E-8086-EE89AB4C770E}"/>
    <hyperlink ref="D36" location="Compliance!A1" display="Вкладка Комплаенс" xr:uid="{9E5F1D76-D697-0042-A04A-B320049375C8}"/>
    <hyperlink ref="D28" location="Waste!A1" display="Вкладка Отходы" xr:uid="{FADF4AE8-E1DD-CC46-9288-00B4E1808CF3}"/>
    <hyperlink ref="D31" location="'Diversity&amp;Inclusion'!A1" display="Вкладка Разнообразие и инклюзивность" xr:uid="{C30023F3-EB3A-684B-8103-F5E53630EB5C}"/>
    <hyperlink ref="D14" location="Procurement!A1" display="Вкладка Закупки" xr:uid="{80AA2FF2-D4C0-2946-9088-8942FAC34DFB}"/>
    <hyperlink ref="D35" location="Training!A1" display="Вкладка Обучение" xr:uid="{E9817838-E2F3-7A4B-9C33-BC61DBC9ED66}"/>
    <hyperlink ref="D33" location="HSE!A1" display="Вкладка ОТиПБ" xr:uid="{0E94CB8E-7B74-8F41-8ECE-3B35A834ACA3}"/>
    <hyperlink ref="D13" location="Financial!A1" display="Вкладка Финансы " xr:uid="{51E0F39C-A5DA-F348-AC2D-59E6ED959FFF}"/>
    <hyperlink ref="D11" location="'Corporate Governance'!A1" display="Вкладка Корпоративное управление" xr:uid="{6FE84439-08C8-534A-BD80-2EBD9624A72E}"/>
    <hyperlink ref="B6" display="Content!A1" xr:uid="{30545855-90C5-4D40-A9A5-0C7EC949A36D}"/>
    <hyperlink ref="D34" location="Training!A1" display="Вкладка Обучение" xr:uid="{5BDF73A0-8229-AD45-91FD-756CA7327883}"/>
    <hyperlink ref="D32" location="HSE!A1" display="Вкладка ОТиПБ" xr:uid="{2253E07E-1900-1B4A-9F16-51DC2F860663}"/>
    <hyperlink ref="D30" location="Employees!A1" display="Вкладка Работники" xr:uid="{27FD021D-3E9B-5245-8E93-38BC92B9EF15}"/>
    <hyperlink ref="D29" location="Employees!A1" display="Вкладка Работники" xr:uid="{08546047-DD14-C648-A06C-927353EE6E31}"/>
    <hyperlink ref="D27" location="Emissions!A1" display="Вкладка Выбросы" xr:uid="{2007F53E-6C16-0D42-B984-84192FE8297D}"/>
    <hyperlink ref="D26" location="Emissions!A1" display="Вкладка Выбросы" xr:uid="{EBBB1AD7-0EC2-BB4B-82D1-767D209C67EA}"/>
    <hyperlink ref="D25" location="Emissions!A1" display="Вкладка Выбросы" xr:uid="{837EC772-80E1-844A-A6E4-CCD282691AC1}"/>
    <hyperlink ref="D24" location="Emissions!A1" display="Вкладка Выбросы" xr:uid="{6C415769-C7FC-134A-B1F9-CD608C61B913}"/>
    <hyperlink ref="D23" location="Emissions!A1" display="Вкладка Выбросы" xr:uid="{187471D1-F9E7-9747-9667-4910C3261B45}"/>
    <hyperlink ref="D22" location="'Water resources'!A1" display="Вкладка Водные ресурсы" xr:uid="{9F951B29-8BDE-3C42-A2AE-693E14476D0B}"/>
    <hyperlink ref="D21" location="'Water resources'!A1" display="Вкладка Водные ресурсы" xr:uid="{867BAEC0-1EE0-8249-BDD9-AFB9BB00F1D2}"/>
    <hyperlink ref="D20" location="'Water resources'!A1" display="Вкладка Водные ресурсы" xr:uid="{9B02DB70-3A4E-C449-9308-D9F3C46BC5BD}"/>
    <hyperlink ref="D19" location="Energy!A1" display="Вкладка Энергопотребление" xr:uid="{EAFE2E85-C822-A74B-8ABC-037B2D2EB310}"/>
    <hyperlink ref="D18" location="Energy!A1" display="Вкладка Энергопотребление" xr:uid="{FAEC50D6-8926-FB4A-AFD2-826551A8F59B}"/>
    <hyperlink ref="D17" location="Energy!A1" display="Вкладка Энергопотребление" xr:uid="{B0FE3991-F523-0A48-9FF2-490CA5DF408D}"/>
    <hyperlink ref="D15" location="Compliance!A1" display="Вкладка Комплаенс" xr:uid="{404A4D7E-78EB-7E41-9B4E-2772720366F7}"/>
    <hyperlink ref="D12" location="Compliance!A1" display="Вкладка Комплаенс" xr:uid="{A32D7F86-0C6B-074A-9757-E2A071410769}"/>
    <hyperlink ref="D10" location="Employees!A1" display="Вкладка Работники" xr:uid="{7DE0900F-B81B-D849-8B8A-8340B5B4AEDD}"/>
    <hyperlink ref="D9" location="Employees!A1" display="Вкладка Работники" xr:uid="{F6775D7A-52EB-D341-8D60-C2C6DF7EDDDE}"/>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85AA0-DD38-1C43-813C-94E41D664863}">
  <dimension ref="A1:H22"/>
  <sheetViews>
    <sheetView showGridLines="0" workbookViewId="0">
      <selection activeCell="B1" sqref="B1"/>
    </sheetView>
  </sheetViews>
  <sheetFormatPr baseColWidth="10" defaultColWidth="8.83203125" defaultRowHeight="16" x14ac:dyDescent="0.2"/>
  <cols>
    <col min="1" max="1" width="8.83203125" style="12"/>
    <col min="2" max="2" width="75.5" customWidth="1"/>
    <col min="3" max="3" width="28.5" style="445" customWidth="1"/>
    <col min="4" max="8" width="25.5" style="445" customWidth="1"/>
  </cols>
  <sheetData>
    <row r="1" spans="1:8" ht="71" customHeight="1" x14ac:dyDescent="0.2">
      <c r="A1" s="12">
        <v>1</v>
      </c>
      <c r="B1" s="12">
        <v>2</v>
      </c>
      <c r="C1" s="12">
        <v>3</v>
      </c>
      <c r="D1" s="12">
        <v>4</v>
      </c>
      <c r="E1" s="12">
        <v>5</v>
      </c>
      <c r="F1" s="12">
        <v>6</v>
      </c>
      <c r="G1" s="12">
        <v>7</v>
      </c>
      <c r="H1" s="12">
        <v>7</v>
      </c>
    </row>
    <row r="2" spans="1:8" ht="19" x14ac:dyDescent="0.2">
      <c r="A2" s="2" t="s">
        <v>884</v>
      </c>
      <c r="B2" s="14" t="str" cm="1">
        <f t="array" ref="B2">_xlfn.IFS([1]Content_!$D$7=1,VLOOKUP([1]Compliance!$A2,[1]Translation!$A:$S,[1]Compliance!B$1,FALSE),[1]Content_!$D$7=2,VLOOKUP([1]Compliance!$A2,[1]Translation!$A:$S,[1]Compliance!B$1+6,FALSE),[1]Content_!$D$7=3,VLOOKUP([1]Compliance!$A2,[1]Translation!$A:$S,[1]Compliance!B$1+12,FALSE))</f>
        <v>Комплаенс</v>
      </c>
      <c r="C2" s="367"/>
    </row>
    <row r="3" spans="1:8" ht="17" x14ac:dyDescent="0.2">
      <c r="A3" s="2" t="s">
        <v>885</v>
      </c>
      <c r="B3" s="470" t="str" cm="1">
        <f t="array" ref="B3">_xlfn.IFS([1]Content_!$D$7=1,VLOOKUP([1]Compliance!$A3,[1]Translation!$A:$S,[1]Compliance!B$1,FALSE),[1]Content_!$D$7=2,VLOOKUP([1]Compliance!$A3,[1]Translation!$A:$S,[1]Compliance!B$1+6,FALSE),[1]Content_!$D$7=3,VLOOKUP([1]Compliance!$A3,[1]Translation!$A:$S,[1]Compliance!B$1+12,FALSE))</f>
        <v>GRI 205-3</v>
      </c>
      <c r="C3" s="288" t="str" cm="1">
        <f t="array" ref="C3">_xlfn.IFS([1]Content_!$D$7=1,VLOOKUP([1]Compliance!$A3,[1]Translation!$A:$S,[1]Compliance!C$1,FALSE),[1]Content_!$D$7=2,VLOOKUP([1]Compliance!$A3,[1]Translation!$A:$S,[1]Compliance!C$1+6,FALSE),[1]Content_!$D$7=3,VLOOKUP([1]Compliance!$A3,[1]Translation!$A:$S,[1]Compliance!C$1+12,FALSE))</f>
        <v>Единица измерения</v>
      </c>
      <c r="D3" s="288">
        <v>2020</v>
      </c>
      <c r="E3" s="288">
        <v>2021</v>
      </c>
      <c r="F3" s="288">
        <v>2022</v>
      </c>
      <c r="G3" s="288">
        <v>2023</v>
      </c>
      <c r="H3" s="468">
        <v>2024</v>
      </c>
    </row>
    <row r="4" spans="1:8" ht="17" x14ac:dyDescent="0.2">
      <c r="A4" s="2" t="s">
        <v>886</v>
      </c>
      <c r="B4" s="95" t="str" cm="1">
        <f t="array" ref="B4">_xlfn.IFS([1]Content_!$D$7=1,VLOOKUP([1]Compliance!$A4,[1]Translation!$A:$S,[1]Compliance!B$1,FALSE),[1]Content_!$D$7=2,VLOOKUP([1]Compliance!$A4,[1]Translation!$A:$S,[1]Compliance!B$1+6,FALSE),[1]Content_!$D$7=3,VLOOKUP([1]Compliance!$A4,[1]Translation!$A:$S,[1]Compliance!B$1+12,FALSE))</f>
        <v>Общее количество подтвержденных случаев коррупции</v>
      </c>
      <c r="C4" s="64" t="str" cm="1">
        <f t="array" ref="C4">_xlfn.IFS([1]Content_!$D$7=1,VLOOKUP([1]Compliance!$A4,[1]Translation!$A:$S,[1]Compliance!C$1,FALSE),[1]Content_!$D$7=2,VLOOKUP([1]Compliance!$A4,[1]Translation!$A:$S,[1]Compliance!C$1+6,FALSE),[1]Content_!$D$7=3,VLOOKUP([1]Compliance!$A4,[1]Translation!$A:$S,[1]Compliance!C$1+12,FALSE))</f>
        <v>ед.</v>
      </c>
      <c r="D4" s="161">
        <v>7</v>
      </c>
      <c r="E4" s="161">
        <v>3</v>
      </c>
      <c r="F4" s="64">
        <v>3</v>
      </c>
      <c r="G4" s="64">
        <v>10</v>
      </c>
      <c r="H4" s="522">
        <v>11</v>
      </c>
    </row>
    <row r="5" spans="1:8" ht="30" x14ac:dyDescent="0.2">
      <c r="A5" s="2" t="s">
        <v>887</v>
      </c>
      <c r="B5" s="471" t="str" cm="1">
        <f t="array" ref="B5">_xlfn.IFS([1]Content_!$D$7=1,VLOOKUP([1]Compliance!$A5,[1]Translation!$A:$S,[1]Compliance!B$1,FALSE),[1]Content_!$D$7=2,VLOOKUP([1]Compliance!$A5,[1]Translation!$A:$S,[1]Compliance!B$1+6,FALSE),[1]Content_!$D$7=3,VLOOKUP([1]Compliance!$A5,[1]Translation!$A:$S,[1]Compliance!B$1+12,FALSE))</f>
        <v>Общее количество случаев увольнения или наказания работников за коррупционные действия</v>
      </c>
      <c r="C5" s="296" t="str" cm="1">
        <f t="array" ref="C5">_xlfn.IFS([1]Content_!$D$7=1,VLOOKUP([1]Compliance!$A5,[1]Translation!$A:$S,[1]Compliance!C$1,FALSE),[1]Content_!$D$7=2,VLOOKUP([1]Compliance!$A5,[1]Translation!$A:$S,[1]Compliance!C$1+6,FALSE),[1]Content_!$D$7=3,VLOOKUP([1]Compliance!$A5,[1]Translation!$A:$S,[1]Compliance!C$1+12,FALSE))</f>
        <v>ед.</v>
      </c>
      <c r="D5" s="48">
        <v>8</v>
      </c>
      <c r="E5" s="48">
        <v>6</v>
      </c>
      <c r="F5" s="79">
        <v>5</v>
      </c>
      <c r="G5" s="79">
        <v>12</v>
      </c>
      <c r="H5" s="521">
        <v>18</v>
      </c>
    </row>
    <row r="6" spans="1:8" ht="30" x14ac:dyDescent="0.2">
      <c r="A6" s="2" t="s">
        <v>888</v>
      </c>
      <c r="B6" s="471" t="str" cm="1">
        <f t="array" ref="B6">_xlfn.IFS([1]Content_!$D$7=1,VLOOKUP([1]Compliance!$A6,[1]Translation!$A:$S,[1]Compliance!B$1,FALSE),[1]Content_!$D$7=2,VLOOKUP([1]Compliance!$A6,[1]Translation!$A:$S,[1]Compliance!B$1+6,FALSE),[1]Content_!$D$7=3,VLOOKUP([1]Compliance!$A6,[1]Translation!$A:$S,[1]Compliance!B$1+12,FALSE))</f>
        <v>Общее количество подтвержденных случаев невозобновления или расторжения контрактов с деловыми партнерами из-за нарушений, связанных с коррупцией</v>
      </c>
      <c r="C6" s="79" t="str" cm="1">
        <f t="array" ref="C6">_xlfn.IFS([1]Content_!$D$7=1,VLOOKUP([1]Compliance!$A6,[1]Translation!$A:$S,[1]Compliance!C$1,FALSE),[1]Content_!$D$7=2,VLOOKUP([1]Compliance!$A6,[1]Translation!$A:$S,[1]Compliance!C$1+6,FALSE),[1]Content_!$D$7=3,VLOOKUP([1]Compliance!$A6,[1]Translation!$A:$S,[1]Compliance!C$1+12,FALSE))</f>
        <v>ед.</v>
      </c>
      <c r="D6" s="48">
        <v>0</v>
      </c>
      <c r="E6" s="48">
        <v>0</v>
      </c>
      <c r="F6" s="79">
        <v>0</v>
      </c>
      <c r="G6" s="79">
        <v>0</v>
      </c>
      <c r="H6" s="521">
        <v>0</v>
      </c>
    </row>
    <row r="7" spans="1:8" ht="45" x14ac:dyDescent="0.2">
      <c r="A7" s="2" t="s">
        <v>889</v>
      </c>
      <c r="B7" s="340" t="str" cm="1">
        <f t="array" ref="B7">_xlfn.IFS([1]Content_!$D$7=1,VLOOKUP([1]Compliance!$A7,[1]Translation!$A:$S,[1]Compliance!B$1,FALSE),[1]Content_!$D$7=2,VLOOKUP([1]Compliance!$A7,[1]Translation!$A:$S,[1]Compliance!B$1+6,FALSE),[1]Content_!$D$7=3,VLOOKUP([1]Compliance!$A7,[1]Translation!$A:$S,[1]Compliance!B$1+12,FALSE))</f>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
      <c r="C7" s="88" t="str" cm="1">
        <f t="array" ref="C7">_xlfn.IFS([1]Content_!$D$7=1,VLOOKUP([1]Compliance!$A7,[1]Translation!$A:$S,[1]Compliance!C$1,FALSE),[1]Content_!$D$7=2,VLOOKUP([1]Compliance!$A7,[1]Translation!$A:$S,[1]Compliance!C$1+6,FALSE),[1]Content_!$D$7=3,VLOOKUP([1]Compliance!$A7,[1]Translation!$A:$S,[1]Compliance!C$1+12,FALSE))</f>
        <v>ед.</v>
      </c>
      <c r="D7" s="99">
        <v>1</v>
      </c>
      <c r="E7" s="99">
        <v>3</v>
      </c>
      <c r="F7" s="88">
        <v>1</v>
      </c>
      <c r="G7" s="88">
        <v>2</v>
      </c>
      <c r="H7" s="522">
        <v>1</v>
      </c>
    </row>
    <row r="8" spans="1:8" x14ac:dyDescent="0.2">
      <c r="A8" s="2" t="s">
        <v>890</v>
      </c>
      <c r="B8" s="472"/>
      <c r="C8" s="473"/>
      <c r="D8" s="474"/>
      <c r="E8" s="474"/>
      <c r="F8" s="473"/>
      <c r="G8" s="473"/>
      <c r="H8" s="473"/>
    </row>
    <row r="9" spans="1:8" ht="17" x14ac:dyDescent="0.2">
      <c r="A9" s="2" t="s">
        <v>891</v>
      </c>
      <c r="B9" s="470" t="str" cm="1">
        <f t="array" ref="B9">_xlfn.IFS([1]Content_!$D$7=1,VLOOKUP([1]Compliance!$A9,[1]Translation!$A:$S,[1]Compliance!B$1,FALSE),[1]Content_!$D$7=2,VLOOKUP([1]Compliance!$A9,[1]Translation!$A:$S,[1]Compliance!B$1+6,FALSE),[1]Content_!$D$7=3,VLOOKUP([1]Compliance!$A9,[1]Translation!$A:$S,[1]Compliance!B$1+12,FALSE))</f>
        <v>GRI 418-1</v>
      </c>
      <c r="C9" s="288" t="str" cm="1">
        <f t="array" ref="C9">_xlfn.IFS([1]Content_!$D$7=1,VLOOKUP([1]Compliance!$A9,[1]Translation!$A:$S,[1]Compliance!C$1,FALSE),[1]Content_!$D$7=2,VLOOKUP([1]Compliance!$A9,[1]Translation!$A:$S,[1]Compliance!C$1+6,FALSE),[1]Content_!$D$7=3,VLOOKUP([1]Compliance!$A9,[1]Translation!$A:$S,[1]Compliance!C$1+12,FALSE))</f>
        <v>Единица измерения</v>
      </c>
      <c r="D9" s="288">
        <v>2020</v>
      </c>
      <c r="E9" s="288">
        <v>2021</v>
      </c>
      <c r="F9" s="288">
        <v>2022</v>
      </c>
      <c r="G9" s="288">
        <v>2023</v>
      </c>
      <c r="H9" s="468">
        <v>2024</v>
      </c>
    </row>
    <row r="10" spans="1:8" ht="51" x14ac:dyDescent="0.2">
      <c r="A10" s="2" t="s">
        <v>892</v>
      </c>
      <c r="B10" s="475" t="str" cm="1">
        <f t="array" ref="B10">_xlfn.IFS([1]Content_!$D$7=1,VLOOKUP([1]Compliance!$A10,[1]Translation!$A:$S,[1]Compliance!B$1,FALSE),[1]Content_!$D$7=2,VLOOKUP([1]Compliance!$A10,[1]Translation!$A:$S,[1]Compliance!B$1+6,FALSE),[1]Content_!$D$7=3,VLOOKUP([1]Compliance!$A10,[1]Translation!$A:$S,[1]Compliance!B$1+12,FALSE))</f>
        <v>Общее количество обоснованных жалоб, полученных относительно нарушения конфиденциальности клиентов, с разбивкой по категориям, из них:</v>
      </c>
      <c r="C10" s="40" t="str" cm="1">
        <f t="array" ref="C10">_xlfn.IFS([1]Content_!$D$7=1,VLOOKUP([1]Compliance!$A10,[1]Translation!$A:$S,[1]Compliance!C$1,FALSE),[1]Content_!$D$7=2,VLOOKUP([1]Compliance!$A10,[1]Translation!$A:$S,[1]Compliance!C$1+6,FALSE),[1]Content_!$D$7=3,VLOOKUP([1]Compliance!$A10,[1]Translation!$A:$S,[1]Compliance!C$1+12,FALSE))</f>
        <v>ед.</v>
      </c>
      <c r="D10" s="476">
        <v>1</v>
      </c>
      <c r="E10" s="476">
        <v>4</v>
      </c>
      <c r="F10" s="477">
        <v>3</v>
      </c>
      <c r="G10" s="477">
        <v>0</v>
      </c>
      <c r="H10" s="556">
        <v>0</v>
      </c>
    </row>
    <row r="11" spans="1:8" x14ac:dyDescent="0.2">
      <c r="A11" s="2" t="s">
        <v>893</v>
      </c>
      <c r="B11" s="478" t="str" cm="1">
        <f t="array" ref="B11">_xlfn.IFS([1]Content_!$D$7=1,VLOOKUP([1]Compliance!$A11,[1]Translation!$A:$S,[1]Compliance!B$1,FALSE),[1]Content_!$D$7=2,VLOOKUP([1]Compliance!$A11,[1]Translation!$A:$S,[1]Compliance!B$1+6,FALSE),[1]Content_!$D$7=3,VLOOKUP([1]Compliance!$A11,[1]Translation!$A:$S,[1]Compliance!B$1+12,FALSE))</f>
        <v>кол-во жалоб, полученных от сторонних лиц и обоснованные организацией</v>
      </c>
      <c r="C11" s="79" t="str" cm="1">
        <f t="array" ref="C11">_xlfn.IFS([1]Content_!$D$7=1,VLOOKUP([1]Compliance!$A11,[1]Translation!$A:$S,[1]Compliance!C$1,FALSE),[1]Content_!$D$7=2,VLOOKUP([1]Compliance!$A11,[1]Translation!$A:$S,[1]Compliance!C$1+6,FALSE),[1]Content_!$D$7=3,VLOOKUP([1]Compliance!$A11,[1]Translation!$A:$S,[1]Compliance!C$1+12,FALSE))</f>
        <v>ед.</v>
      </c>
      <c r="D11" s="48">
        <v>0</v>
      </c>
      <c r="E11" s="48">
        <v>4</v>
      </c>
      <c r="F11" s="79">
        <v>2</v>
      </c>
      <c r="G11" s="79">
        <v>0</v>
      </c>
      <c r="H11" s="553">
        <v>0</v>
      </c>
    </row>
    <row r="12" spans="1:8" x14ac:dyDescent="0.2">
      <c r="A12" s="2" t="s">
        <v>894</v>
      </c>
      <c r="B12" s="471" t="str" cm="1">
        <f t="array" ref="B12">_xlfn.IFS([1]Content_!$D$7=1,VLOOKUP([1]Compliance!$A12,[1]Translation!$A:$S,[1]Compliance!B$1,FALSE),[1]Content_!$D$7=2,VLOOKUP([1]Compliance!$A12,[1]Translation!$A:$S,[1]Compliance!B$1+6,FALSE),[1]Content_!$D$7=3,VLOOKUP([1]Compliance!$A12,[1]Translation!$A:$S,[1]Compliance!B$1+12,FALSE))</f>
        <v>кол-во жалоб, полученных от контролирующих органов</v>
      </c>
      <c r="C12" s="79" t="str" cm="1">
        <f t="array" ref="C12">_xlfn.IFS([1]Content_!$D$7=1,VLOOKUP([1]Compliance!$A12,[1]Translation!$A:$S,[1]Compliance!C$1,FALSE),[1]Content_!$D$7=2,VLOOKUP([1]Compliance!$A12,[1]Translation!$A:$S,[1]Compliance!C$1+6,FALSE),[1]Content_!$D$7=3,VLOOKUP([1]Compliance!$A12,[1]Translation!$A:$S,[1]Compliance!C$1+12,FALSE))</f>
        <v>ед.</v>
      </c>
      <c r="D12" s="48">
        <v>1</v>
      </c>
      <c r="E12" s="48">
        <v>0</v>
      </c>
      <c r="F12" s="79">
        <v>1</v>
      </c>
      <c r="G12" s="79">
        <v>0</v>
      </c>
      <c r="H12" s="553">
        <v>0</v>
      </c>
    </row>
    <row r="13" spans="1:8" ht="34" x14ac:dyDescent="0.2">
      <c r="A13" s="2" t="s">
        <v>895</v>
      </c>
      <c r="B13" s="475" t="str" cm="1">
        <f t="array" ref="B13">_xlfn.IFS([1]Content_!$D$7=1,VLOOKUP([1]Compliance!$A13,[1]Translation!$A:$S,[1]Compliance!B$1,FALSE),[1]Content_!$D$7=2,VLOOKUP([1]Compliance!$A13,[1]Translation!$A:$S,[1]Compliance!B$1+6,FALSE),[1]Content_!$D$7=3,VLOOKUP([1]Compliance!$A13,[1]Translation!$A:$S,[1]Compliance!B$1+12,FALSE))</f>
        <v>Общее количество выявленных утечек, краж или потерь данных клиентов</v>
      </c>
      <c r="C13" s="40" t="str" cm="1">
        <f t="array" ref="C13">_xlfn.IFS([1]Content_!$D$7=1,VLOOKUP([1]Compliance!$A13,[1]Translation!$A:$S,[1]Compliance!C$1,FALSE),[1]Content_!$D$7=2,VLOOKUP([1]Compliance!$A13,[1]Translation!$A:$S,[1]Compliance!C$1+6,FALSE),[1]Content_!$D$7=3,VLOOKUP([1]Compliance!$A13,[1]Translation!$A:$S,[1]Compliance!C$1+12,FALSE))</f>
        <v>ед.</v>
      </c>
      <c r="D13" s="476">
        <v>0</v>
      </c>
      <c r="E13" s="476">
        <v>0</v>
      </c>
      <c r="F13" s="477">
        <v>1</v>
      </c>
      <c r="G13" s="477">
        <v>0</v>
      </c>
      <c r="H13" s="556">
        <v>0</v>
      </c>
    </row>
    <row r="14" spans="1:8" x14ac:dyDescent="0.2">
      <c r="A14" s="2" t="s">
        <v>896</v>
      </c>
      <c r="B14" s="472"/>
      <c r="C14" s="473"/>
      <c r="D14" s="473"/>
      <c r="E14" s="474"/>
      <c r="F14" s="474"/>
      <c r="G14" s="473"/>
      <c r="H14" s="473"/>
    </row>
    <row r="15" spans="1:8" x14ac:dyDescent="0.2">
      <c r="A15" s="2" t="s">
        <v>897</v>
      </c>
      <c r="B15" s="618" t="str" cm="1">
        <f t="array" ref="B15">_xlfn.IFS([1]Content_!$D$7=1,VLOOKUP([1]Compliance!$A15,[1]Translation!$A:$S,[1]Compliance!B$1,FALSE),[1]Content_!$D$7=2,VLOOKUP([1]Compliance!$A15,[1]Translation!$A:$S,[1]Compliance!B$1+6,FALSE),[1]Content_!$D$7=3,VLOOKUP([1]Compliance!$A15,[1]Translation!$A:$S,[1]Compliance!B$1+12,FALSE))</f>
        <v>GRI 205-2</v>
      </c>
      <c r="C15" s="620" t="str" cm="1">
        <f t="array" ref="C15">_xlfn.IFS([1]Content_!$D$7=1,VLOOKUP([1]Compliance!$A15,[1]Translation!$A:$S,[1]Compliance!C$1,FALSE),[1]Content_!$D$7=2,VLOOKUP([1]Compliance!$A15,[1]Translation!$A:$S,[1]Compliance!C$1+6,FALSE),[1]Content_!$D$7=3,VLOOKUP([1]Compliance!$A15,[1]Translation!$A:$S,[1]Compliance!C$1+12,FALSE))</f>
        <v>Единица измерения</v>
      </c>
      <c r="D15" s="622">
        <v>2024</v>
      </c>
      <c r="E15" s="623"/>
      <c r="F15" s="624"/>
    </row>
    <row r="16" spans="1:8" ht="51" x14ac:dyDescent="0.2">
      <c r="A16" s="2" t="s">
        <v>898</v>
      </c>
      <c r="B16" s="619" cm="1">
        <f t="array" ref="B16">_xlfn.IFS([1]Content_!$D$7=1,VLOOKUP([1]Compliance!$A16,[1]Translation!$A:$S,[1]Compliance!B$1,FALSE),[1]Content_!$D$7=2,VLOOKUP([1]Compliance!$A16,[1]Translation!$A:$S,[1]Compliance!B$1+6,FALSE),[1]Content_!$D$7=3,VLOOKUP([1]Compliance!$A16,[1]Translation!$A:$S,[1]Compliance!B$1+12,FALSE))</f>
        <v>0</v>
      </c>
      <c r="C16" s="621" cm="1">
        <f t="array" ref="C16">_xlfn.IFS([1]Content_!$D$7=1,VLOOKUP([1]Compliance!$A16,[1]Translation!$A:$S,[1]Compliance!C$1,FALSE),[1]Content_!$D$7=2,VLOOKUP([1]Compliance!$A16,[1]Translation!$A:$S,[1]Compliance!C$1+6,FALSE),[1]Content_!$D$7=3,VLOOKUP([1]Compliance!$A16,[1]Translation!$A:$S,[1]Compliance!C$1+12,FALSE))</f>
        <v>0</v>
      </c>
      <c r="D16" s="468" t="str" cm="1">
        <f t="array" ref="D16">_xlfn.IFS([1]Content_!$D$7=1,VLOOKUP([1]Compliance!$A16,[1]Translation!$A:$S,[1]Compliance!D$1,FALSE),[1]Content_!$D$7=2,VLOOKUP([1]Compliance!$A16,[1]Translation!$A:$S,[1]Compliance!D$1+6,FALSE),[1]Content_!$D$7=3,VLOOKUP([1]Compliance!$A16,[1]Translation!$A:$S,[1]Compliance!D$1+12,FALSE))</f>
        <v>Административно-управленческий персонал</v>
      </c>
      <c r="E16" s="468" t="str" cm="1">
        <f t="array" ref="E16">_xlfn.IFS([1]Content_!$D$7=1,VLOOKUP([1]Compliance!$A16,[1]Translation!$A:$S,[1]Compliance!E$1,FALSE),[1]Content_!$D$7=2,VLOOKUP([1]Compliance!$A16,[1]Translation!$A:$S,[1]Compliance!E$1+6,FALSE),[1]Content_!$D$7=3,VLOOKUP([1]Compliance!$A16,[1]Translation!$A:$S,[1]Compliance!E$1+12,FALSE))</f>
        <v>Производственный персонал</v>
      </c>
      <c r="F16" s="468" t="str" cm="1">
        <f t="array" ref="F16">_xlfn.IFS([1]Content_!$D$7=1,VLOOKUP([1]Compliance!$A16,[1]Translation!$A:$S,[1]Compliance!F$1,FALSE),[1]Content_!$D$7=2,VLOOKUP([1]Compliance!$A16,[1]Translation!$A:$S,[1]Compliance!F$1+6,FALSE),[1]Content_!$D$7=3,VLOOKUP([1]Compliance!$A16,[1]Translation!$A:$S,[1]Compliance!F$1+12,FALSE))</f>
        <v>Бизнес-партнеры</v>
      </c>
    </row>
    <row r="17" spans="1:6" ht="16" customHeight="1" x14ac:dyDescent="0.2">
      <c r="A17" s="2" t="s">
        <v>899</v>
      </c>
      <c r="B17" s="617" t="str" cm="1">
        <f t="array" ref="B17">_xlfn.IFS([1]Content_!$D$7=1,VLOOKUP([1]Compliance!$A17,[1]Translation!$A:$S,[1]Compliance!B$1,FALSE),[1]Content_!$D$7=2,VLOOKUP([1]Compliance!$A17,[1]Translation!$A:$S,[1]Compliance!B$1+6,FALSE),[1]Content_!$D$7=3,VLOOKUP([1]Compliance!$A17,[1]Translation!$A:$S,[1]Compliance!B$1+12,FALSE))</f>
        <v>Количество и доля работников, ознакомленных с антикоррупционными политиками и процедурами</v>
      </c>
      <c r="C17" s="313" t="str" cm="1">
        <f t="array" ref="C17">_xlfn.IFS([1]Content_!$D$7=1,VLOOKUP([1]Compliance!$A17,[1]Translation!$A:$S,[1]Compliance!C$1,FALSE),[1]Content_!$D$7=2,VLOOKUP([1]Compliance!$A17,[1]Translation!$A:$S,[1]Compliance!C$1+6,FALSE),[1]Content_!$D$7=3,VLOOKUP([1]Compliance!$A17,[1]Translation!$A:$S,[1]Compliance!C$1+12,FALSE))</f>
        <v>чел.</v>
      </c>
      <c r="D17" s="125">
        <v>17995</v>
      </c>
      <c r="E17" s="125">
        <v>245947</v>
      </c>
      <c r="F17" s="125">
        <v>24725</v>
      </c>
    </row>
    <row r="18" spans="1:6" x14ac:dyDescent="0.2">
      <c r="A18" s="2" t="s">
        <v>900</v>
      </c>
      <c r="B18" s="598"/>
      <c r="C18" s="313" t="str" cm="1">
        <f t="array" ref="C18">_xlfn.IFS([1]Content_!$D$7=1,VLOOKUP([1]Compliance!$A18,[1]Translation!$A:$S,[1]Compliance!C$1,FALSE),[1]Content_!$D$7=2,VLOOKUP([1]Compliance!$A18,[1]Translation!$A:$S,[1]Compliance!C$1+6,FALSE),[1]Content_!$D$7=3,VLOOKUP([1]Compliance!$A18,[1]Translation!$A:$S,[1]Compliance!C$1+12,FALSE))</f>
        <v>%</v>
      </c>
      <c r="D18" s="123">
        <v>100</v>
      </c>
      <c r="E18" s="123">
        <v>100</v>
      </c>
      <c r="F18" s="123">
        <v>100</v>
      </c>
    </row>
    <row r="19" spans="1:6" x14ac:dyDescent="0.2">
      <c r="A19" s="2" t="s">
        <v>901</v>
      </c>
      <c r="B19" s="617" t="str" cm="1">
        <f t="array" ref="B19">_xlfn.IFS([1]Content_!$D$7=1,VLOOKUP([1]Compliance!$A19,[1]Translation!$A:$S,[1]Compliance!B$1,FALSE),[1]Content_!$D$7=2,VLOOKUP([1]Compliance!$A19,[1]Translation!$A:$S,[1]Compliance!B$1+6,FALSE),[1]Content_!$D$7=3,VLOOKUP([1]Compliance!$A19,[1]Translation!$A:$S,[1]Compliance!B$1+12,FALSE))</f>
        <v>Количество и доля работников, прошедших антикоррупционный тренинг</v>
      </c>
      <c r="C19" s="97" t="str" cm="1">
        <f t="array" ref="C19">_xlfn.IFS([1]Content_!$D$7=1,VLOOKUP([1]Compliance!$A19,[1]Translation!$A:$S,[1]Compliance!C$1,FALSE),[1]Content_!$D$7=2,VLOOKUP([1]Compliance!$A19,[1]Translation!$A:$S,[1]Compliance!C$1+6,FALSE),[1]Content_!$D$7=3,VLOOKUP([1]Compliance!$A19,[1]Translation!$A:$S,[1]Compliance!C$1+12,FALSE))</f>
        <v>чел.</v>
      </c>
      <c r="D19" s="125">
        <v>10857</v>
      </c>
      <c r="E19" s="125">
        <v>120839</v>
      </c>
      <c r="F19" s="625"/>
    </row>
    <row r="20" spans="1:6" x14ac:dyDescent="0.2">
      <c r="A20" s="2" t="s">
        <v>902</v>
      </c>
      <c r="B20" s="598"/>
      <c r="C20" s="100" t="str" cm="1">
        <f t="array" ref="C20">_xlfn.IFS([1]Content_!$D$7=1,VLOOKUP([1]Compliance!$A20,[1]Translation!$A:$S,[1]Compliance!C$1,FALSE),[1]Content_!$D$7=2,VLOOKUP([1]Compliance!$A20,[1]Translation!$A:$S,[1]Compliance!C$1+6,FALSE),[1]Content_!$D$7=3,VLOOKUP([1]Compliance!$A20,[1]Translation!$A:$S,[1]Compliance!C$1+12,FALSE))</f>
        <v>%</v>
      </c>
      <c r="D20" s="123">
        <v>60</v>
      </c>
      <c r="E20" s="123">
        <v>49</v>
      </c>
      <c r="F20" s="625"/>
    </row>
    <row r="22" spans="1:6" x14ac:dyDescent="0.2">
      <c r="B22" s="469"/>
      <c r="C22" s="479"/>
    </row>
  </sheetData>
  <sheetProtection algorithmName="SHA-512" hashValue="ywLYXuNQ7Rmx8eLRxj/bm6RFOlclYaYGfChZZYNG1zmcmyOeJKtMbWgIOV37abiutz91cdBGxevpfwjAatEzOg==" saltValue="XQIOyVSI9i/nD/OM5iuA8g==" spinCount="100000" sheet="1" objects="1" scenarios="1"/>
  <mergeCells count="6">
    <mergeCell ref="B15:B16"/>
    <mergeCell ref="C15:C16"/>
    <mergeCell ref="D15:F15"/>
    <mergeCell ref="B17:B18"/>
    <mergeCell ref="B19:B20"/>
    <mergeCell ref="F19:F20"/>
  </mergeCells>
  <hyperlinks>
    <hyperlink ref="B2" display="Content!A1" xr:uid="{4FABF5F7-2B16-EC4E-9FC1-D16976C27A1E}"/>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76A8-AA1D-A744-9148-3A0FCA557567}">
  <sheetPr>
    <tabColor rgb="FF002060"/>
  </sheetPr>
  <dimension ref="A1"/>
  <sheetViews>
    <sheetView workbookViewId="0">
      <selection activeCell="Q40" sqref="Q40"/>
    </sheetView>
  </sheetViews>
  <sheetFormatPr baseColWidth="10" defaultRowHeight="16"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2D2CF-BA6C-8242-BDF5-B2855EC02540}">
  <dimension ref="A1:L91"/>
  <sheetViews>
    <sheetView showGridLines="0" topLeftCell="A71" zoomScale="75" workbookViewId="0">
      <selection activeCell="F49" sqref="F49"/>
    </sheetView>
  </sheetViews>
  <sheetFormatPr baseColWidth="10" defaultColWidth="8.6640625" defaultRowHeight="16" x14ac:dyDescent="0.2"/>
  <cols>
    <col min="1" max="1" width="8.6640625" style="12"/>
    <col min="2" max="2" width="75.5" style="492" customWidth="1"/>
    <col min="3" max="3" width="28.5" style="446" customWidth="1"/>
    <col min="4" max="8" width="25.5" style="445" customWidth="1"/>
  </cols>
  <sheetData>
    <row r="1" spans="1:8" ht="71" customHeight="1" x14ac:dyDescent="0.2">
      <c r="A1" s="12">
        <v>1</v>
      </c>
      <c r="B1" s="491">
        <v>2</v>
      </c>
      <c r="C1" s="491">
        <v>3</v>
      </c>
      <c r="D1" s="12">
        <v>4</v>
      </c>
      <c r="E1" s="12">
        <v>5</v>
      </c>
      <c r="F1" s="12">
        <v>6</v>
      </c>
      <c r="G1" s="12">
        <v>7</v>
      </c>
      <c r="H1" s="12">
        <v>7</v>
      </c>
    </row>
    <row r="2" spans="1:8" ht="23" customHeight="1" x14ac:dyDescent="0.2">
      <c r="A2" s="2" t="s">
        <v>914</v>
      </c>
      <c r="B2" s="364" t="str" cm="1">
        <f t="array" ref="B2">_xlfn.IFS([1]Content_!$D$7=1,VLOOKUP('[1]Operational indicators'!$A2,[1]Translation!$A:$S,'[1]Operational indicators'!B$1,FALSE),[1]Content_!$D$7=2,VLOOKUP('[1]Operational indicators'!$A2,[1]Translation!$A:$S,'[1]Operational indicators'!B$1+6,FALSE),[1]Content_!$D$7=3,VLOOKUP('[1]Operational indicators'!$A2,[1]Translation!$A:$S,'[1]Operational indicators'!B$1+12,FALSE))</f>
        <v>Производственные показатели</v>
      </c>
    </row>
    <row r="3" spans="1:8" x14ac:dyDescent="0.2">
      <c r="A3" s="2" t="s">
        <v>915</v>
      </c>
    </row>
    <row r="4" spans="1:8" ht="17" x14ac:dyDescent="0.2">
      <c r="A4" s="2" t="s">
        <v>916</v>
      </c>
      <c r="B4" s="470" t="str" cm="1">
        <f t="array" ref="B4">_xlfn.IFS([1]Content_!$D$7=1,VLOOKUP('[1]Operational indicators'!$A4,[1]Translation!$A:$S,'[1]Operational indicators'!B$1,FALSE),[1]Content_!$D$7=2,VLOOKUP('[1]Operational indicators'!$A4,[1]Translation!$A:$S,'[1]Operational indicators'!B$1+6,FALSE),[1]Content_!$D$7=3,VLOOKUP('[1]Operational indicators'!$A4,[1]Translation!$A:$S,'[1]Operational indicators'!B$1+12,FALSE))</f>
        <v>Ключевые производственные показатели</v>
      </c>
      <c r="C4" s="288" t="str" cm="1">
        <f t="array" ref="C4">_xlfn.IFS([1]Content_!$D$7=1,VLOOKUP('[1]Operational indicators'!$A4,[1]Translation!$A:$S,'[1]Operational indicators'!C$1,FALSE),[1]Content_!$D$7=2,VLOOKUP('[1]Operational indicators'!$A4,[1]Translation!$A:$S,'[1]Operational indicators'!C$1+6,FALSE),[1]Content_!$D$7=3,VLOOKUP('[1]Operational indicators'!$A4,[1]Translation!$A:$S,'[1]Operational indicators'!C$1+12,FALSE))</f>
        <v>Единица измерения</v>
      </c>
      <c r="D4" s="288">
        <v>2020</v>
      </c>
      <c r="E4" s="288">
        <v>2021</v>
      </c>
      <c r="F4" s="288">
        <v>2022</v>
      </c>
      <c r="G4" s="288">
        <v>2023</v>
      </c>
      <c r="H4" s="288">
        <v>2024</v>
      </c>
    </row>
    <row r="5" spans="1:8" ht="16" customHeight="1" x14ac:dyDescent="0.2">
      <c r="A5" s="2" t="s">
        <v>917</v>
      </c>
      <c r="B5" s="626" t="str" cm="1">
        <f t="array" ref="B5">_xlfn.IFS([1]Content_!$D$7=1,VLOOKUP('[1]Operational indicators'!$A5,[1]Translation!$A:$S,'[1]Operational indicators'!B$1,FALSE),[1]Content_!$D$7=2,VLOOKUP('[1]Operational indicators'!$A5,[1]Translation!$A:$S,'[1]Operational indicators'!B$1+6,FALSE),[1]Content_!$D$7=3,VLOOKUP('[1]Operational indicators'!$A5,[1]Translation!$A:$S,'[1]Operational indicators'!B$1+12,FALSE))</f>
        <v>Нефтегазовый сектор</v>
      </c>
      <c r="C5" s="626"/>
      <c r="D5" s="626"/>
      <c r="E5" s="626"/>
      <c r="F5" s="626"/>
      <c r="G5" s="626"/>
      <c r="H5" s="626"/>
    </row>
    <row r="6" spans="1:8" ht="17" x14ac:dyDescent="0.2">
      <c r="A6" s="2" t="s">
        <v>918</v>
      </c>
      <c r="B6" s="286" t="str" cm="1">
        <f t="array" ref="B6">_xlfn.IFS([1]Content_!$D$7=1,VLOOKUP('[1]Operational indicators'!$A6,[1]Translation!$A:$S,'[1]Operational indicators'!B$1,FALSE),[1]Content_!$D$7=2,VLOOKUP('[1]Operational indicators'!$A6,[1]Translation!$A:$S,'[1]Operational indicators'!B$1+6,FALSE),[1]Content_!$D$7=3,VLOOKUP('[1]Operational indicators'!$A6,[1]Translation!$A:$S,'[1]Operational indicators'!B$1+12,FALSE))</f>
        <v>Добыча нефти и газового конденсата</v>
      </c>
      <c r="C6" s="165" t="str" cm="1">
        <f t="array" ref="C6">_xlfn.IFS([1]Content_!$D$7=1,VLOOKUP('[1]Operational indicators'!$A6,[1]Translation!$A:$S,'[1]Operational indicators'!C$1,FALSE),[1]Content_!$D$7=2,VLOOKUP('[1]Operational indicators'!$A6,[1]Translation!$A:$S,'[1]Operational indicators'!C$1+6,FALSE),[1]Content_!$D$7=3,VLOOKUP('[1]Operational indicators'!$A6,[1]Translation!$A:$S,'[1]Operational indicators'!C$1+12,FALSE))</f>
        <v>тыс. тонн/год</v>
      </c>
      <c r="D6" s="493">
        <v>21767.164000000001</v>
      </c>
      <c r="E6" s="493">
        <v>21665.152999999998</v>
      </c>
      <c r="F6" s="493">
        <v>22026.210999999999</v>
      </c>
      <c r="G6" s="493">
        <v>23546.251</v>
      </c>
      <c r="H6" s="523">
        <v>23850</v>
      </c>
    </row>
    <row r="7" spans="1:8" ht="17" x14ac:dyDescent="0.2">
      <c r="A7" s="2" t="s">
        <v>919</v>
      </c>
      <c r="B7" s="286" t="str" cm="1">
        <f t="array" ref="B7">_xlfn.IFS([1]Content_!$D$7=1,VLOOKUP('[1]Operational indicators'!$A7,[1]Translation!$A:$S,'[1]Operational indicators'!B$1,FALSE),[1]Content_!$D$7=2,VLOOKUP('[1]Operational indicators'!$A7,[1]Translation!$A:$S,'[1]Operational indicators'!B$1+6,FALSE),[1]Content_!$D$7=3,VLOOKUP('[1]Operational indicators'!$A7,[1]Translation!$A:$S,'[1]Operational indicators'!B$1+12,FALSE))</f>
        <v>Добыча нефти и газового конденсата (в сутки)</v>
      </c>
      <c r="C7" s="165" t="str" cm="1">
        <f t="array" ref="C7">_xlfn.IFS([1]Content_!$D$7=1,VLOOKUP('[1]Operational indicators'!$A7,[1]Translation!$A:$S,'[1]Operational indicators'!C$1,FALSE),[1]Content_!$D$7=2,VLOOKUP('[1]Operational indicators'!$A7,[1]Translation!$A:$S,'[1]Operational indicators'!C$1+6,FALSE),[1]Content_!$D$7=3,VLOOKUP('[1]Operational indicators'!$A7,[1]Translation!$A:$S,'[1]Operational indicators'!C$1+12,FALSE))</f>
        <v>тыс. тонн/сутки</v>
      </c>
      <c r="D7" s="493">
        <v>59.635520547945205</v>
      </c>
      <c r="E7" s="493">
        <v>59.356808219178085</v>
      </c>
      <c r="F7" s="493">
        <v>60.345849315068492</v>
      </c>
      <c r="G7" s="493">
        <v>64.510232876712337</v>
      </c>
      <c r="H7" s="521">
        <v>65.2</v>
      </c>
    </row>
    <row r="8" spans="1:8" ht="17" x14ac:dyDescent="0.2">
      <c r="A8" s="2" t="s">
        <v>920</v>
      </c>
      <c r="B8" s="286" t="str" cm="1">
        <f t="array" ref="B8">_xlfn.IFS([1]Content_!$D$7=1,VLOOKUP('[1]Operational indicators'!$A8,[1]Translation!$A:$S,'[1]Operational indicators'!B$1,FALSE),[1]Content_!$D$7=2,VLOOKUP('[1]Operational indicators'!$A8,[1]Translation!$A:$S,'[1]Operational indicators'!B$1+6,FALSE),[1]Content_!$D$7=3,VLOOKUP('[1]Operational indicators'!$A8,[1]Translation!$A:$S,'[1]Operational indicators'!B$1+12,FALSE))</f>
        <v>Добыча природного и попутного газа</v>
      </c>
      <c r="C8" s="165" t="str" cm="1">
        <f t="array" ref="C8">_xlfn.IFS([1]Content_!$D$7=1,VLOOKUP('[1]Operational indicators'!$A8,[1]Translation!$A:$S,'[1]Operational indicators'!C$1,FALSE),[1]Content_!$D$7=2,VLOOKUP('[1]Operational indicators'!$A8,[1]Translation!$A:$S,'[1]Operational indicators'!C$1+6,FALSE),[1]Content_!$D$7=3,VLOOKUP('[1]Operational indicators'!$A8,[1]Translation!$A:$S,'[1]Operational indicators'!C$1+12,FALSE))</f>
        <v>млн м3/год</v>
      </c>
      <c r="D8" s="493">
        <v>8516.7510000000002</v>
      </c>
      <c r="E8" s="493">
        <v>8359.1820000000007</v>
      </c>
      <c r="F8" s="493">
        <v>8518.5550000000003</v>
      </c>
      <c r="G8" s="493">
        <v>9753.2540000000008</v>
      </c>
      <c r="H8" s="560">
        <v>9852.9</v>
      </c>
    </row>
    <row r="9" spans="1:8" ht="17" x14ac:dyDescent="0.2">
      <c r="A9" s="2" t="s">
        <v>921</v>
      </c>
      <c r="B9" s="286" t="str" cm="1">
        <f t="array" ref="B9">_xlfn.IFS([1]Content_!$D$7=1,VLOOKUP('[1]Operational indicators'!$A9,[1]Translation!$A:$S,'[1]Operational indicators'!B$1,FALSE),[1]Content_!$D$7=2,VLOOKUP('[1]Operational indicators'!$A9,[1]Translation!$A:$S,'[1]Operational indicators'!B$1+6,FALSE),[1]Content_!$D$7=3,VLOOKUP('[1]Operational indicators'!$A9,[1]Translation!$A:$S,'[1]Operational indicators'!B$1+12,FALSE))</f>
        <v>Добыча природного и попутного газа (в сутки)</v>
      </c>
      <c r="C9" s="165" t="str" cm="1">
        <f t="array" ref="C9">_xlfn.IFS([1]Content_!$D$7=1,VLOOKUP('[1]Operational indicators'!$A9,[1]Translation!$A:$S,'[1]Operational indicators'!C$1,FALSE),[1]Content_!$D$7=2,VLOOKUP('[1]Operational indicators'!$A9,[1]Translation!$A:$S,'[1]Operational indicators'!C$1+6,FALSE),[1]Content_!$D$7=3,VLOOKUP('[1]Operational indicators'!$A9,[1]Translation!$A:$S,'[1]Operational indicators'!C$1+12,FALSE))</f>
        <v>тыс. м3/сутки</v>
      </c>
      <c r="D9" s="493">
        <v>23331.123890410956</v>
      </c>
      <c r="E9" s="493">
        <v>22901.869027397261</v>
      </c>
      <c r="F9" s="493">
        <v>23338.50719178082</v>
      </c>
      <c r="G9" s="501">
        <v>26721.244493150683</v>
      </c>
      <c r="H9" s="561">
        <v>26941.8</v>
      </c>
    </row>
    <row r="10" spans="1:8" ht="17" x14ac:dyDescent="0.2">
      <c r="A10" s="2" t="s">
        <v>922</v>
      </c>
      <c r="B10" s="494" t="str" cm="1">
        <f t="array" ref="B10">_xlfn.IFS([1]Content_!$D$7=1,VLOOKUP('[1]Operational indicators'!$A10,[1]Translation!$A:$S,'[1]Operational indicators'!B$1,FALSE),[1]Content_!$D$7=2,VLOOKUP('[1]Operational indicators'!$A10,[1]Translation!$A:$S,'[1]Operational indicators'!B$1+6,FALSE),[1]Content_!$D$7=3,VLOOKUP('[1]Operational indicators'!$A10,[1]Translation!$A:$S,'[1]Operational indicators'!B$1+12,FALSE))</f>
        <v>Количество участков бурения (с долей более 50%)</v>
      </c>
      <c r="C10" s="266" t="str" cm="1">
        <f t="array" ref="C10">_xlfn.IFS([1]Content_!$D$7=1,VLOOKUP('[1]Operational indicators'!$A10,[1]Translation!$A:$S,'[1]Operational indicators'!C$1,FALSE),[1]Content_!$D$7=2,VLOOKUP('[1]Operational indicators'!$A10,[1]Translation!$A:$S,'[1]Operational indicators'!C$1+6,FALSE),[1]Content_!$D$7=3,VLOOKUP('[1]Operational indicators'!$A10,[1]Translation!$A:$S,'[1]Operational indicators'!C$1+12,FALSE))</f>
        <v>кол-во</v>
      </c>
      <c r="D10" s="495">
        <v>67</v>
      </c>
      <c r="E10" s="495">
        <v>65</v>
      </c>
      <c r="F10" s="495">
        <v>65</v>
      </c>
      <c r="G10" s="495">
        <v>66</v>
      </c>
      <c r="H10" s="562">
        <v>67</v>
      </c>
    </row>
    <row r="11" spans="1:8" ht="17" x14ac:dyDescent="0.2">
      <c r="A11" s="2" t="s">
        <v>923</v>
      </c>
      <c r="B11" s="494" t="str" cm="1">
        <f t="array" ref="B11">_xlfn.IFS([1]Content_!$D$7=1,VLOOKUP('[1]Operational indicators'!$A11,[1]Translation!$A:$S,'[1]Operational indicators'!B$1,FALSE),[1]Content_!$D$7=2,VLOOKUP('[1]Operational indicators'!$A11,[1]Translation!$A:$S,'[1]Operational indicators'!B$1+6,FALSE),[1]Content_!$D$7=3,VLOOKUP('[1]Operational indicators'!$A11,[1]Translation!$A:$S,'[1]Operational indicators'!B$1+12,FALSE))</f>
        <v>Переработка нефти и газа</v>
      </c>
      <c r="C11" s="266" t="str" cm="1">
        <f t="array" ref="C11">_xlfn.IFS([1]Content_!$D$7=1,VLOOKUP('[1]Operational indicators'!$A11,[1]Translation!$A:$S,'[1]Operational indicators'!C$1,FALSE),[1]Content_!$D$7=2,VLOOKUP('[1]Operational indicators'!$A11,[1]Translation!$A:$S,'[1]Operational indicators'!C$1+6,FALSE),[1]Content_!$D$7=3,VLOOKUP('[1]Operational indicators'!$A11,[1]Translation!$A:$S,'[1]Operational indicators'!C$1+12,FALSE))</f>
        <v>тыс. тонн</v>
      </c>
      <c r="D11" s="495">
        <v>18077</v>
      </c>
      <c r="E11" s="495">
        <v>18833</v>
      </c>
      <c r="F11" s="495">
        <v>19900</v>
      </c>
      <c r="G11" s="495">
        <v>19593</v>
      </c>
      <c r="H11" s="555">
        <v>19158</v>
      </c>
    </row>
    <row r="12" spans="1:8" ht="17" x14ac:dyDescent="0.2">
      <c r="A12" s="2" t="s">
        <v>924</v>
      </c>
      <c r="B12" s="494" t="str" cm="1">
        <f t="array" ref="B12">_xlfn.IFS([1]Content_!$D$7=1,VLOOKUP('[1]Operational indicators'!$A12,[1]Translation!$A:$S,'[1]Operational indicators'!B$1,FALSE),[1]Content_!$D$7=2,VLOOKUP('[1]Operational indicators'!$A12,[1]Translation!$A:$S,'[1]Operational indicators'!B$1+6,FALSE),[1]Content_!$D$7=3,VLOOKUP('[1]Operational indicators'!$A12,[1]Translation!$A:$S,'[1]Operational indicators'!B$1+12,FALSE))</f>
        <v>Производство нефтепродуктов, в т.ч.</v>
      </c>
      <c r="C12" s="266" t="str" cm="1">
        <f t="array" ref="C12">_xlfn.IFS([1]Content_!$D$7=1,VLOOKUP('[1]Operational indicators'!$A12,[1]Translation!$A:$S,'[1]Operational indicators'!C$1,FALSE),[1]Content_!$D$7=2,VLOOKUP('[1]Operational indicators'!$A12,[1]Translation!$A:$S,'[1]Operational indicators'!C$1+6,FALSE),[1]Content_!$D$7=3,VLOOKUP('[1]Operational indicators'!$A12,[1]Translation!$A:$S,'[1]Operational indicators'!C$1+12,FALSE))</f>
        <v>тыс. тонн</v>
      </c>
      <c r="D12" s="495">
        <v>16818.178500000002</v>
      </c>
      <c r="E12" s="495">
        <v>17403.539500000003</v>
      </c>
      <c r="F12" s="495">
        <v>18668.854999999996</v>
      </c>
      <c r="G12" s="495">
        <v>18272.964984600003</v>
      </c>
      <c r="H12" s="555">
        <v>17949</v>
      </c>
    </row>
    <row r="13" spans="1:8" ht="17" x14ac:dyDescent="0.2">
      <c r="A13" s="2" t="s">
        <v>925</v>
      </c>
      <c r="B13" s="286" t="str" cm="1">
        <f t="array" ref="B13">_xlfn.IFS([1]Content_!$D$7=1,VLOOKUP('[1]Operational indicators'!$A13,[1]Translation!$A:$S,'[1]Operational indicators'!B$1,FALSE),[1]Content_!$D$7=2,VLOOKUP('[1]Operational indicators'!$A13,[1]Translation!$A:$S,'[1]Operational indicators'!B$1+6,FALSE),[1]Content_!$D$7=3,VLOOKUP('[1]Operational indicators'!$A13,[1]Translation!$A:$S,'[1]Operational indicators'!B$1+12,FALSE))</f>
        <v>Бензин</v>
      </c>
      <c r="C13" s="165" t="str" cm="1">
        <f t="array" ref="C13">_xlfn.IFS([1]Content_!$D$7=1,VLOOKUP('[1]Operational indicators'!$A13,[1]Translation!$A:$S,'[1]Operational indicators'!C$1,FALSE),[1]Content_!$D$7=2,VLOOKUP('[1]Operational indicators'!$A13,[1]Translation!$A:$S,'[1]Operational indicators'!C$1+6,FALSE),[1]Content_!$D$7=3,VLOOKUP('[1]Operational indicators'!$A13,[1]Translation!$A:$S,'[1]Operational indicators'!C$1+12,FALSE))</f>
        <v>тыс. тонн</v>
      </c>
      <c r="D13" s="496">
        <v>4592.1890000000003</v>
      </c>
      <c r="E13" s="496">
        <v>4940.6935000000003</v>
      </c>
      <c r="F13" s="496">
        <v>5330.1774999999998</v>
      </c>
      <c r="G13" s="496">
        <v>5613.7116569999998</v>
      </c>
      <c r="H13" s="523">
        <v>5566</v>
      </c>
    </row>
    <row r="14" spans="1:8" ht="17" x14ac:dyDescent="0.2">
      <c r="A14" s="2" t="s">
        <v>926</v>
      </c>
      <c r="B14" s="286" t="str" cm="1">
        <f t="array" ref="B14">_xlfn.IFS([1]Content_!$D$7=1,VLOOKUP('[1]Operational indicators'!$A14,[1]Translation!$A:$S,'[1]Operational indicators'!B$1,FALSE),[1]Content_!$D$7=2,VLOOKUP('[1]Operational indicators'!$A14,[1]Translation!$A:$S,'[1]Operational indicators'!B$1+6,FALSE),[1]Content_!$D$7=3,VLOOKUP('[1]Operational indicators'!$A14,[1]Translation!$A:$S,'[1]Operational indicators'!B$1+12,FALSE))</f>
        <v>Мазут</v>
      </c>
      <c r="C14" s="165" t="str" cm="1">
        <f t="array" ref="C14">_xlfn.IFS([1]Content_!$D$7=1,VLOOKUP('[1]Operational indicators'!$A14,[1]Translation!$A:$S,'[1]Operational indicators'!C$1,FALSE),[1]Content_!$D$7=2,VLOOKUP('[1]Operational indicators'!$A14,[1]Translation!$A:$S,'[1]Operational indicators'!C$1+6,FALSE),[1]Content_!$D$7=3,VLOOKUP('[1]Operational indicators'!$A14,[1]Translation!$A:$S,'[1]Operational indicators'!C$1+12,FALSE))</f>
        <v>тыс. тонн</v>
      </c>
      <c r="D14" s="496">
        <v>1938.809</v>
      </c>
      <c r="E14" s="496">
        <v>2189.7069999999999</v>
      </c>
      <c r="F14" s="496">
        <v>2415.6655000000001</v>
      </c>
      <c r="G14" s="496">
        <v>2001.7342374999998</v>
      </c>
      <c r="H14" s="523">
        <v>1697</v>
      </c>
    </row>
    <row r="15" spans="1:8" ht="17" x14ac:dyDescent="0.2">
      <c r="A15" s="2" t="s">
        <v>927</v>
      </c>
      <c r="B15" s="286" t="str" cm="1">
        <f t="array" ref="B15">_xlfn.IFS([1]Content_!$D$7=1,VLOOKUP('[1]Operational indicators'!$A15,[1]Translation!$A:$S,'[1]Operational indicators'!B$1,FALSE),[1]Content_!$D$7=2,VLOOKUP('[1]Operational indicators'!$A15,[1]Translation!$A:$S,'[1]Operational indicators'!B$1+6,FALSE),[1]Content_!$D$7=3,VLOOKUP('[1]Operational indicators'!$A15,[1]Translation!$A:$S,'[1]Operational indicators'!B$1+12,FALSE))</f>
        <v>Вакуумный газойль (ВГО)</v>
      </c>
      <c r="C15" s="165" t="str" cm="1">
        <f t="array" ref="C15">_xlfn.IFS([1]Content_!$D$7=1,VLOOKUP('[1]Operational indicators'!$A15,[1]Translation!$A:$S,'[1]Operational indicators'!C$1,FALSE),[1]Content_!$D$7=2,VLOOKUP('[1]Operational indicators'!$A15,[1]Translation!$A:$S,'[1]Operational indicators'!C$1+6,FALSE),[1]Content_!$D$7=3,VLOOKUP('[1]Operational indicators'!$A15,[1]Translation!$A:$S,'[1]Operational indicators'!C$1+12,FALSE))</f>
        <v>тыс. тонн</v>
      </c>
      <c r="D15" s="496">
        <v>522.399</v>
      </c>
      <c r="E15" s="496">
        <v>525.87099999999998</v>
      </c>
      <c r="F15" s="496">
        <v>482.46900000000005</v>
      </c>
      <c r="G15" s="496">
        <v>179.107</v>
      </c>
      <c r="H15" s="521">
        <v>258</v>
      </c>
    </row>
    <row r="16" spans="1:8" ht="17" x14ac:dyDescent="0.2">
      <c r="A16" s="2" t="s">
        <v>928</v>
      </c>
      <c r="B16" s="286" t="str" cm="1">
        <f t="array" ref="B16">_xlfn.IFS([1]Content_!$D$7=1,VLOOKUP('[1]Operational indicators'!$A16,[1]Translation!$A:$S,'[1]Operational indicators'!B$1,FALSE),[1]Content_!$D$7=2,VLOOKUP('[1]Operational indicators'!$A16,[1]Translation!$A:$S,'[1]Operational indicators'!B$1+6,FALSE),[1]Content_!$D$7=3,VLOOKUP('[1]Operational indicators'!$A16,[1]Translation!$A:$S,'[1]Operational indicators'!B$1+12,FALSE))</f>
        <v>Параксилол</v>
      </c>
      <c r="C16" s="165" t="str" cm="1">
        <f t="array" ref="C16">_xlfn.IFS([1]Content_!$D$7=1,VLOOKUP('[1]Operational indicators'!$A16,[1]Translation!$A:$S,'[1]Operational indicators'!C$1,FALSE),[1]Content_!$D$7=2,VLOOKUP('[1]Operational indicators'!$A16,[1]Translation!$A:$S,'[1]Operational indicators'!C$1+6,FALSE),[1]Content_!$D$7=3,VLOOKUP('[1]Operational indicators'!$A16,[1]Translation!$A:$S,'[1]Operational indicators'!C$1+12,FALSE))</f>
        <v>тыс. тонн</v>
      </c>
      <c r="D16" s="496">
        <v>204.93299999999999</v>
      </c>
      <c r="E16" s="496">
        <v>44.893999999999998</v>
      </c>
      <c r="F16" s="496">
        <v>76.156999999999996</v>
      </c>
      <c r="G16" s="496">
        <v>18.013000000000002</v>
      </c>
      <c r="H16" s="521">
        <v>108</v>
      </c>
    </row>
    <row r="17" spans="1:8" ht="17" x14ac:dyDescent="0.2">
      <c r="A17" s="2" t="s">
        <v>929</v>
      </c>
      <c r="B17" s="286" t="str" cm="1">
        <f t="array" ref="B17">_xlfn.IFS([1]Content_!$D$7=1,VLOOKUP('[1]Operational indicators'!$A17,[1]Translation!$A:$S,'[1]Operational indicators'!B$1,FALSE),[1]Content_!$D$7=2,VLOOKUP('[1]Operational indicators'!$A17,[1]Translation!$A:$S,'[1]Operational indicators'!B$1+6,FALSE),[1]Content_!$D$7=3,VLOOKUP('[1]Operational indicators'!$A17,[1]Translation!$A:$S,'[1]Operational indicators'!B$1+12,FALSE))</f>
        <v>Дизельное топливо</v>
      </c>
      <c r="C17" s="165" t="str" cm="1">
        <f t="array" ref="C17">_xlfn.IFS([1]Content_!$D$7=1,VLOOKUP('[1]Operational indicators'!$A17,[1]Translation!$A:$S,'[1]Operational indicators'!C$1,FALSE),[1]Content_!$D$7=2,VLOOKUP('[1]Operational indicators'!$A17,[1]Translation!$A:$S,'[1]Operational indicators'!C$1+6,FALSE),[1]Content_!$D$7=3,VLOOKUP('[1]Operational indicators'!$A17,[1]Translation!$A:$S,'[1]Operational indicators'!C$1+12,FALSE))</f>
        <v>тыс. тонн</v>
      </c>
      <c r="D17" s="496">
        <v>6305.09</v>
      </c>
      <c r="E17" s="496">
        <v>6386.7659999999996</v>
      </c>
      <c r="F17" s="496">
        <v>6588.2939999999999</v>
      </c>
      <c r="G17" s="496">
        <v>6437.8227251000008</v>
      </c>
      <c r="H17" s="523">
        <v>6446</v>
      </c>
    </row>
    <row r="18" spans="1:8" ht="17" x14ac:dyDescent="0.2">
      <c r="A18" s="2" t="s">
        <v>930</v>
      </c>
      <c r="B18" s="286" t="str" cm="1">
        <f t="array" ref="B18">_xlfn.IFS([1]Content_!$D$7=1,VLOOKUP('[1]Operational indicators'!$A18,[1]Translation!$A:$S,'[1]Operational indicators'!B$1,FALSE),[1]Content_!$D$7=2,VLOOKUP('[1]Operational indicators'!$A18,[1]Translation!$A:$S,'[1]Operational indicators'!B$1+6,FALSE),[1]Content_!$D$7=3,VLOOKUP('[1]Operational indicators'!$A18,[1]Translation!$A:$S,'[1]Operational indicators'!B$1+12,FALSE))</f>
        <v>Бензол</v>
      </c>
      <c r="C18" s="165" t="str" cm="1">
        <f t="array" ref="C18">_xlfn.IFS([1]Content_!$D$7=1,VLOOKUP('[1]Operational indicators'!$A18,[1]Translation!$A:$S,'[1]Operational indicators'!C$1,FALSE),[1]Content_!$D$7=2,VLOOKUP('[1]Operational indicators'!$A18,[1]Translation!$A:$S,'[1]Operational indicators'!C$1+6,FALSE),[1]Content_!$D$7=3,VLOOKUP('[1]Operational indicators'!$A18,[1]Translation!$A:$S,'[1]Operational indicators'!C$1+12,FALSE))</f>
        <v>тыс. тонн</v>
      </c>
      <c r="D18" s="496">
        <v>43.643999999999998</v>
      </c>
      <c r="E18" s="496">
        <v>7.0279999999999996</v>
      </c>
      <c r="F18" s="496">
        <v>9.3209999999999997</v>
      </c>
      <c r="G18" s="496">
        <v>25.164999999999999</v>
      </c>
      <c r="H18" s="521">
        <v>28</v>
      </c>
    </row>
    <row r="19" spans="1:8" ht="17" x14ac:dyDescent="0.2">
      <c r="A19" s="2" t="s">
        <v>931</v>
      </c>
      <c r="B19" s="286" t="str" cm="1">
        <f t="array" ref="B19">_xlfn.IFS([1]Content_!$D$7=1,VLOOKUP('[1]Operational indicators'!$A19,[1]Translation!$A:$S,'[1]Operational indicators'!B$1,FALSE),[1]Content_!$D$7=2,VLOOKUP('[1]Operational indicators'!$A19,[1]Translation!$A:$S,'[1]Operational indicators'!B$1+6,FALSE),[1]Content_!$D$7=3,VLOOKUP('[1]Operational indicators'!$A19,[1]Translation!$A:$S,'[1]Operational indicators'!B$1+12,FALSE))</f>
        <v>Кокс</v>
      </c>
      <c r="C19" s="165" t="str" cm="1">
        <f t="array" ref="C19">_xlfn.IFS([1]Content_!$D$7=1,VLOOKUP('[1]Operational indicators'!$A19,[1]Translation!$A:$S,'[1]Operational indicators'!C$1,FALSE),[1]Content_!$D$7=2,VLOOKUP('[1]Operational indicators'!$A19,[1]Translation!$A:$S,'[1]Operational indicators'!C$1+6,FALSE),[1]Content_!$D$7=3,VLOOKUP('[1]Operational indicators'!$A19,[1]Translation!$A:$S,'[1]Operational indicators'!C$1+12,FALSE))</f>
        <v>тыс. тонн</v>
      </c>
      <c r="D19" s="496">
        <v>345.14599999999996</v>
      </c>
      <c r="E19" s="496">
        <v>385.88699999999994</v>
      </c>
      <c r="F19" s="496">
        <v>377.12</v>
      </c>
      <c r="G19" s="496">
        <v>630.12049999999999</v>
      </c>
      <c r="H19" s="521">
        <v>630</v>
      </c>
    </row>
    <row r="20" spans="1:8" ht="17" x14ac:dyDescent="0.2">
      <c r="A20" s="2" t="s">
        <v>932</v>
      </c>
      <c r="B20" s="286" t="str" cm="1">
        <f t="array" ref="B20">_xlfn.IFS([1]Content_!$D$7=1,VLOOKUP('[1]Operational indicators'!$A20,[1]Translation!$A:$S,'[1]Operational indicators'!B$1,FALSE),[1]Content_!$D$7=2,VLOOKUP('[1]Operational indicators'!$A20,[1]Translation!$A:$S,'[1]Operational indicators'!B$1+6,FALSE),[1]Content_!$D$7=3,VLOOKUP('[1]Operational indicators'!$A20,[1]Translation!$A:$S,'[1]Operational indicators'!B$1+12,FALSE))</f>
        <v>Сжиженный газ</v>
      </c>
      <c r="C20" s="165" t="str" cm="1">
        <f t="array" ref="C20">_xlfn.IFS([1]Content_!$D$7=1,VLOOKUP('[1]Operational indicators'!$A20,[1]Translation!$A:$S,'[1]Operational indicators'!C$1,FALSE),[1]Content_!$D$7=2,VLOOKUP('[1]Operational indicators'!$A20,[1]Translation!$A:$S,'[1]Operational indicators'!C$1+6,FALSE),[1]Content_!$D$7=3,VLOOKUP('[1]Operational indicators'!$A20,[1]Translation!$A:$S,'[1]Operational indicators'!C$1+12,FALSE))</f>
        <v>тыс. тонн</v>
      </c>
      <c r="D20" s="496">
        <v>803.60799999999995</v>
      </c>
      <c r="E20" s="496">
        <v>806.42450000000008</v>
      </c>
      <c r="F20" s="496">
        <v>845.83550000000002</v>
      </c>
      <c r="G20" s="496">
        <v>880.31685149999998</v>
      </c>
      <c r="H20" s="521">
        <v>883</v>
      </c>
    </row>
    <row r="21" spans="1:8" ht="17" x14ac:dyDescent="0.2">
      <c r="A21" s="2" t="s">
        <v>933</v>
      </c>
      <c r="B21" s="286" t="str" cm="1">
        <f t="array" ref="B21">_xlfn.IFS([1]Content_!$D$7=1,VLOOKUP('[1]Operational indicators'!$A21,[1]Translation!$A:$S,'[1]Operational indicators'!B$1,FALSE),[1]Content_!$D$7=2,VLOOKUP('[1]Operational indicators'!$A21,[1]Translation!$A:$S,'[1]Operational indicators'!B$1+6,FALSE),[1]Content_!$D$7=3,VLOOKUP('[1]Operational indicators'!$A21,[1]Translation!$A:$S,'[1]Operational indicators'!B$1+12,FALSE))</f>
        <v>Сера</v>
      </c>
      <c r="C21" s="165" t="str" cm="1">
        <f t="array" ref="C21">_xlfn.IFS([1]Content_!$D$7=1,VLOOKUP('[1]Operational indicators'!$A21,[1]Translation!$A:$S,'[1]Operational indicators'!C$1,FALSE),[1]Content_!$D$7=2,VLOOKUP('[1]Operational indicators'!$A21,[1]Translation!$A:$S,'[1]Operational indicators'!C$1+6,FALSE),[1]Content_!$D$7=3,VLOOKUP('[1]Operational indicators'!$A21,[1]Translation!$A:$S,'[1]Operational indicators'!C$1+12,FALSE))</f>
        <v>тыс. тонн</v>
      </c>
      <c r="D21" s="496">
        <v>53</v>
      </c>
      <c r="E21" s="496">
        <v>61.423500000000004</v>
      </c>
      <c r="F21" s="496">
        <v>60.008499999999998</v>
      </c>
      <c r="G21" s="496">
        <v>113.6515</v>
      </c>
      <c r="H21" s="521">
        <v>102</v>
      </c>
    </row>
    <row r="22" spans="1:8" ht="17" x14ac:dyDescent="0.2">
      <c r="A22" s="2" t="s">
        <v>934</v>
      </c>
      <c r="B22" s="286" t="str" cm="1">
        <f t="array" ref="B22">_xlfn.IFS([1]Content_!$D$7=1,VLOOKUP('[1]Operational indicators'!$A22,[1]Translation!$A:$S,'[1]Operational indicators'!B$1,FALSE),[1]Content_!$D$7=2,VLOOKUP('[1]Operational indicators'!$A22,[1]Translation!$A:$S,'[1]Operational indicators'!B$1+6,FALSE),[1]Content_!$D$7=3,VLOOKUP('[1]Operational indicators'!$A22,[1]Translation!$A:$S,'[1]Operational indicators'!B$1+12,FALSE))</f>
        <v>Авиационное топливо</v>
      </c>
      <c r="C22" s="165" t="str" cm="1">
        <f t="array" ref="C22">_xlfn.IFS([1]Content_!$D$7=1,VLOOKUP('[1]Operational indicators'!$A22,[1]Translation!$A:$S,'[1]Operational indicators'!C$1,FALSE),[1]Content_!$D$7=2,VLOOKUP('[1]Operational indicators'!$A22,[1]Translation!$A:$S,'[1]Operational indicators'!C$1+6,FALSE),[1]Content_!$D$7=3,VLOOKUP('[1]Operational indicators'!$A22,[1]Translation!$A:$S,'[1]Operational indicators'!C$1+12,FALSE))</f>
        <v>тыс. тонн</v>
      </c>
      <c r="D22" s="496">
        <v>457.42499999999995</v>
      </c>
      <c r="E22" s="496">
        <v>594.904</v>
      </c>
      <c r="F22" s="496">
        <v>837.7639999999999</v>
      </c>
      <c r="G22" s="496">
        <v>791.19535999999994</v>
      </c>
      <c r="H22" s="521">
        <v>985</v>
      </c>
    </row>
    <row r="23" spans="1:8" ht="17" x14ac:dyDescent="0.2">
      <c r="A23" s="2" t="s">
        <v>935</v>
      </c>
      <c r="B23" s="286" t="str" cm="1">
        <f t="array" ref="B23">_xlfn.IFS([1]Content_!$D$7=1,VLOOKUP('[1]Operational indicators'!$A23,[1]Translation!$A:$S,'[1]Operational indicators'!B$1,FALSE),[1]Content_!$D$7=2,VLOOKUP('[1]Operational indicators'!$A23,[1]Translation!$A:$S,'[1]Operational indicators'!B$1+6,FALSE),[1]Content_!$D$7=3,VLOOKUP('[1]Operational indicators'!$A23,[1]Translation!$A:$S,'[1]Operational indicators'!B$1+12,FALSE))</f>
        <v>Печное топливо</v>
      </c>
      <c r="C23" s="165" t="str" cm="1">
        <f t="array" ref="C23">_xlfn.IFS([1]Content_!$D$7=1,VLOOKUP('[1]Operational indicators'!$A23,[1]Translation!$A:$S,'[1]Operational indicators'!C$1,FALSE),[1]Content_!$D$7=2,VLOOKUP('[1]Operational indicators'!$A23,[1]Translation!$A:$S,'[1]Operational indicators'!C$1+6,FALSE),[1]Content_!$D$7=3,VLOOKUP('[1]Operational indicators'!$A23,[1]Translation!$A:$S,'[1]Operational indicators'!C$1+12,FALSE))</f>
        <v>тыс. тонн</v>
      </c>
      <c r="D23" s="496">
        <v>34.125</v>
      </c>
      <c r="E23" s="496">
        <v>13.785</v>
      </c>
      <c r="F23" s="496">
        <v>16.341000000000001</v>
      </c>
      <c r="G23" s="496">
        <v>6.3230000000000004</v>
      </c>
      <c r="H23" s="521">
        <v>18</v>
      </c>
    </row>
    <row r="24" spans="1:8" ht="17" x14ac:dyDescent="0.2">
      <c r="A24" s="2" t="s">
        <v>936</v>
      </c>
      <c r="B24" s="286" t="str" cm="1">
        <f t="array" ref="B24">_xlfn.IFS([1]Content_!$D$7=1,VLOOKUP('[1]Operational indicators'!$A24,[1]Translation!$A:$S,'[1]Operational indicators'!B$1,FALSE),[1]Content_!$D$7=2,VLOOKUP('[1]Operational indicators'!$A24,[1]Translation!$A:$S,'[1]Operational indicators'!B$1+6,FALSE),[1]Content_!$D$7=3,VLOOKUP('[1]Operational indicators'!$A24,[1]Translation!$A:$S,'[1]Operational indicators'!B$1+12,FALSE))</f>
        <v>Битум</v>
      </c>
      <c r="C24" s="165" t="str" cm="1">
        <f t="array" ref="C24">_xlfn.IFS([1]Content_!$D$7=1,VLOOKUP('[1]Operational indicators'!$A24,[1]Translation!$A:$S,'[1]Operational indicators'!C$1,FALSE),[1]Content_!$D$7=2,VLOOKUP('[1]Operational indicators'!$A24,[1]Translation!$A:$S,'[1]Operational indicators'!C$1+6,FALSE),[1]Content_!$D$7=3,VLOOKUP('[1]Operational indicators'!$A24,[1]Translation!$A:$S,'[1]Operational indicators'!C$1+12,FALSE))</f>
        <v>тыс. тонн</v>
      </c>
      <c r="D24" s="496">
        <v>871.45399999999995</v>
      </c>
      <c r="E24" s="496">
        <v>600.94450000000006</v>
      </c>
      <c r="F24" s="496">
        <v>656.51049999999998</v>
      </c>
      <c r="G24" s="496">
        <v>468.51745349999999</v>
      </c>
      <c r="H24" s="521">
        <v>557</v>
      </c>
    </row>
    <row r="25" spans="1:8" ht="17" x14ac:dyDescent="0.2">
      <c r="A25" s="2" t="s">
        <v>937</v>
      </c>
      <c r="B25" s="286" t="str" cm="1">
        <f t="array" ref="B25">_xlfn.IFS([1]Content_!$D$7=1,VLOOKUP('[1]Operational indicators'!$A25,[1]Translation!$A:$S,'[1]Operational indicators'!B$1,FALSE),[1]Content_!$D$7=2,VLOOKUP('[1]Operational indicators'!$A25,[1]Translation!$A:$S,'[1]Operational indicators'!B$1+6,FALSE),[1]Content_!$D$7=3,VLOOKUP('[1]Operational indicators'!$A25,[1]Translation!$A:$S,'[1]Operational indicators'!B$1+12,FALSE))</f>
        <v>Товарная нефть</v>
      </c>
      <c r="C25" s="165" t="str" cm="1">
        <f t="array" ref="C25">_xlfn.IFS([1]Content_!$D$7=1,VLOOKUP('[1]Operational indicators'!$A25,[1]Translation!$A:$S,'[1]Operational indicators'!C$1,FALSE),[1]Content_!$D$7=2,VLOOKUP('[1]Operational indicators'!$A25,[1]Translation!$A:$S,'[1]Operational indicators'!C$1+6,FALSE),[1]Content_!$D$7=3,VLOOKUP('[1]Operational indicators'!$A25,[1]Translation!$A:$S,'[1]Operational indicators'!C$1+12,FALSE))</f>
        <v>тыс. тонн</v>
      </c>
      <c r="D25" s="496">
        <v>242.91550000000001</v>
      </c>
      <c r="E25" s="496">
        <v>257.2115</v>
      </c>
      <c r="F25" s="496">
        <v>231.03649999999999</v>
      </c>
      <c r="G25" s="496">
        <v>0</v>
      </c>
      <c r="H25" s="521">
        <v>201</v>
      </c>
    </row>
    <row r="26" spans="1:8" ht="17" x14ac:dyDescent="0.2">
      <c r="A26" s="2" t="s">
        <v>938</v>
      </c>
      <c r="B26" s="286" t="str" cm="1">
        <f t="array" ref="B26">_xlfn.IFS([1]Content_!$D$7=1,VLOOKUP('[1]Operational indicators'!$A26,[1]Translation!$A:$S,'[1]Operational indicators'!B$1,FALSE),[1]Content_!$D$7=2,VLOOKUP('[1]Operational indicators'!$A26,[1]Translation!$A:$S,'[1]Operational indicators'!B$1+6,FALSE),[1]Content_!$D$7=3,VLOOKUP('[1]Operational indicators'!$A26,[1]Translation!$A:$S,'[1]Operational indicators'!B$1+12,FALSE))</f>
        <v>Сырье для тех. углерода</v>
      </c>
      <c r="C26" s="165" t="str" cm="1">
        <f t="array" ref="C26">_xlfn.IFS([1]Content_!$D$7=1,VLOOKUP('[1]Operational indicators'!$A26,[1]Translation!$A:$S,'[1]Operational indicators'!C$1,FALSE),[1]Content_!$D$7=2,VLOOKUP('[1]Operational indicators'!$A26,[1]Translation!$A:$S,'[1]Operational indicators'!C$1+6,FALSE),[1]Content_!$D$7=3,VLOOKUP('[1]Operational indicators'!$A26,[1]Translation!$A:$S,'[1]Operational indicators'!C$1+12,FALSE))</f>
        <v>тыс. тонн</v>
      </c>
      <c r="D26" s="496">
        <v>0.441</v>
      </c>
      <c r="E26" s="496">
        <v>26</v>
      </c>
      <c r="F26" s="496">
        <v>10</v>
      </c>
      <c r="G26" s="496">
        <v>0</v>
      </c>
      <c r="H26" s="521" t="s">
        <v>270</v>
      </c>
    </row>
    <row r="27" spans="1:8" ht="17" x14ac:dyDescent="0.2">
      <c r="A27" s="2" t="s">
        <v>939</v>
      </c>
      <c r="B27" s="286" t="str" cm="1">
        <f t="array" ref="B27">_xlfn.IFS([1]Content_!$D$7=1,VLOOKUP('[1]Operational indicators'!$A27,[1]Translation!$A:$S,'[1]Operational indicators'!B$1,FALSE),[1]Content_!$D$7=2,VLOOKUP('[1]Operational indicators'!$A27,[1]Translation!$A:$S,'[1]Operational indicators'!B$1+6,FALSE),[1]Content_!$D$7=3,VLOOKUP('[1]Operational indicators'!$A27,[1]Translation!$A:$S,'[1]Operational indicators'!B$1+12,FALSE))</f>
        <v>Легкая нафта</v>
      </c>
      <c r="C27" s="165" t="str" cm="1">
        <f t="array" ref="C27">_xlfn.IFS([1]Content_!$D$7=1,VLOOKUP('[1]Operational indicators'!$A27,[1]Translation!$A:$S,'[1]Operational indicators'!C$1,FALSE),[1]Content_!$D$7=2,VLOOKUP('[1]Operational indicators'!$A27,[1]Translation!$A:$S,'[1]Operational indicators'!C$1+6,FALSE),[1]Content_!$D$7=3,VLOOKUP('[1]Operational indicators'!$A27,[1]Translation!$A:$S,'[1]Operational indicators'!C$1+12,FALSE))</f>
        <v>тыс. тонн</v>
      </c>
      <c r="D27" s="496">
        <v>0</v>
      </c>
      <c r="E27" s="496">
        <v>0</v>
      </c>
      <c r="F27" s="496">
        <v>2.1549999999999998</v>
      </c>
      <c r="G27" s="496">
        <v>0</v>
      </c>
      <c r="H27" s="521">
        <v>1</v>
      </c>
    </row>
    <row r="28" spans="1:8" ht="17" x14ac:dyDescent="0.2">
      <c r="A28" s="2" t="s">
        <v>940</v>
      </c>
      <c r="B28" s="286" t="str" cm="1">
        <f t="array" ref="B28">_xlfn.IFS([1]Content_!$D$7=1,VLOOKUP('[1]Operational indicators'!$A28,[1]Translation!$A:$S,'[1]Operational indicators'!B$1,FALSE),[1]Content_!$D$7=2,VLOOKUP('[1]Operational indicators'!$A28,[1]Translation!$A:$S,'[1]Operational indicators'!B$1+6,FALSE),[1]Content_!$D$7=3,VLOOKUP('[1]Operational indicators'!$A28,[1]Translation!$A:$S,'[1]Operational indicators'!B$1+12,FALSE))</f>
        <v>Пропилен</v>
      </c>
      <c r="C28" s="165" t="str" cm="1">
        <f t="array" ref="C28">_xlfn.IFS([1]Content_!$D$7=1,VLOOKUP('[1]Operational indicators'!$A28,[1]Translation!$A:$S,'[1]Operational indicators'!C$1,FALSE),[1]Content_!$D$7=2,VLOOKUP('[1]Operational indicators'!$A28,[1]Translation!$A:$S,'[1]Operational indicators'!C$1+6,FALSE),[1]Content_!$D$7=3,VLOOKUP('[1]Operational indicators'!$A28,[1]Translation!$A:$S,'[1]Operational indicators'!C$1+12,FALSE))</f>
        <v>тыс. тонн</v>
      </c>
      <c r="D28" s="496">
        <v>0</v>
      </c>
      <c r="E28" s="496">
        <v>0</v>
      </c>
      <c r="F28" s="496">
        <v>0</v>
      </c>
      <c r="G28" s="496">
        <v>117.2867</v>
      </c>
      <c r="H28" s="521">
        <v>83</v>
      </c>
    </row>
    <row r="29" spans="1:8" ht="17" x14ac:dyDescent="0.2">
      <c r="A29" s="2" t="s">
        <v>941</v>
      </c>
      <c r="B29" s="286" t="str" cm="1">
        <f t="array" ref="B29">_xlfn.IFS([1]Content_!$D$7=1,VLOOKUP('[1]Operational indicators'!$A29,[1]Translation!$A:$S,'[1]Operational indicators'!B$1,FALSE),[1]Content_!$D$7=2,VLOOKUP('[1]Operational indicators'!$A29,[1]Translation!$A:$S,'[1]Operational indicators'!B$1+6,FALSE),[1]Content_!$D$7=3,VLOOKUP('[1]Operational indicators'!$A29,[1]Translation!$A:$S,'[1]Operational indicators'!B$1+12,FALSE))</f>
        <v>Другое (указать)</v>
      </c>
      <c r="C29" s="165" t="str" cm="1">
        <f t="array" ref="C29">_xlfn.IFS([1]Content_!$D$7=1,VLOOKUP('[1]Operational indicators'!$A29,[1]Translation!$A:$S,'[1]Operational indicators'!C$1,FALSE),[1]Content_!$D$7=2,VLOOKUP('[1]Operational indicators'!$A29,[1]Translation!$A:$S,'[1]Operational indicators'!C$1+6,FALSE),[1]Content_!$D$7=3,VLOOKUP('[1]Operational indicators'!$A29,[1]Translation!$A:$S,'[1]Operational indicators'!C$1+12,FALSE))</f>
        <v>тыс. тонн</v>
      </c>
      <c r="D29" s="496">
        <v>403</v>
      </c>
      <c r="E29" s="496">
        <v>562</v>
      </c>
      <c r="F29" s="496">
        <v>730</v>
      </c>
      <c r="G29" s="503">
        <v>990</v>
      </c>
      <c r="H29" s="522" t="s">
        <v>1003</v>
      </c>
    </row>
    <row r="30" spans="1:8" ht="17" x14ac:dyDescent="0.2">
      <c r="A30" s="2" t="s">
        <v>942</v>
      </c>
      <c r="B30" s="494" t="str" cm="1">
        <f t="array" ref="B30">_xlfn.IFS([1]Content_!$D$7=1,VLOOKUP('[1]Operational indicators'!$A30,[1]Translation!$A:$S,'[1]Operational indicators'!B$1,FALSE),[1]Content_!$D$7=2,VLOOKUP('[1]Operational indicators'!$A30,[1]Translation!$A:$S,'[1]Operational indicators'!B$1+6,FALSE),[1]Content_!$D$7=3,VLOOKUP('[1]Operational indicators'!$A30,[1]Translation!$A:$S,'[1]Operational indicators'!B$1+12,FALSE))</f>
        <v>Установленная мощность переработки</v>
      </c>
      <c r="C30" s="266" t="str" cm="1">
        <f t="array" ref="C30">_xlfn.IFS([1]Content_!$D$7=1,VLOOKUP('[1]Operational indicators'!$A30,[1]Translation!$A:$S,'[1]Operational indicators'!C$1,FALSE),[1]Content_!$D$7=2,VLOOKUP('[1]Operational indicators'!$A30,[1]Translation!$A:$S,'[1]Operational indicators'!C$1+6,FALSE),[1]Content_!$D$7=3,VLOOKUP('[1]Operational indicators'!$A30,[1]Translation!$A:$S,'[1]Operational indicators'!C$1+12,FALSE))</f>
        <v>тыс. тонн/сутки</v>
      </c>
      <c r="D30" s="497">
        <v>75.8</v>
      </c>
      <c r="E30" s="497">
        <v>75.8</v>
      </c>
      <c r="F30" s="497">
        <v>75.8</v>
      </c>
      <c r="G30" s="497">
        <v>75.8</v>
      </c>
      <c r="H30" s="562">
        <v>76</v>
      </c>
    </row>
    <row r="31" spans="1:8" ht="17" x14ac:dyDescent="0.2">
      <c r="A31" s="2" t="s">
        <v>943</v>
      </c>
      <c r="B31" s="494" t="str" cm="1">
        <f t="array" ref="B31">_xlfn.IFS([1]Content_!$D$7=1,VLOOKUP('[1]Operational indicators'!$A31,[1]Translation!$A:$S,'[1]Operational indicators'!B$1,FALSE),[1]Content_!$D$7=2,VLOOKUP('[1]Operational indicators'!$A31,[1]Translation!$A:$S,'[1]Operational indicators'!B$1+6,FALSE),[1]Content_!$D$7=3,VLOOKUP('[1]Operational indicators'!$A31,[1]Translation!$A:$S,'[1]Operational indicators'!B$1+12,FALSE))</f>
        <v>Транспортировка природного газа, в т.ч.</v>
      </c>
      <c r="C31" s="266" t="str" cm="1">
        <f t="array" ref="C31">_xlfn.IFS([1]Content_!$D$7=1,VLOOKUP('[1]Operational indicators'!$A31,[1]Translation!$A:$S,'[1]Operational indicators'!C$1,FALSE),[1]Content_!$D$7=2,VLOOKUP('[1]Operational indicators'!$A31,[1]Translation!$A:$S,'[1]Operational indicators'!C$1+6,FALSE),[1]Content_!$D$7=3,VLOOKUP('[1]Operational indicators'!$A31,[1]Translation!$A:$S,'[1]Operational indicators'!C$1+12,FALSE))</f>
        <v>млрд м3</v>
      </c>
      <c r="D31" s="495">
        <v>97.033149999999992</v>
      </c>
      <c r="E31" s="495">
        <v>106.83526000000001</v>
      </c>
      <c r="F31" s="495">
        <v>95.54956</v>
      </c>
      <c r="G31" s="495">
        <v>92.158740000000009</v>
      </c>
      <c r="H31" s="562">
        <v>102</v>
      </c>
    </row>
    <row r="32" spans="1:8" ht="17" x14ac:dyDescent="0.2">
      <c r="A32" s="2" t="s">
        <v>944</v>
      </c>
      <c r="B32" s="286" t="str" cm="1">
        <f t="array" ref="B32">_xlfn.IFS([1]Content_!$D$7=1,VLOOKUP('[1]Operational indicators'!$A32,[1]Translation!$A:$S,'[1]Operational indicators'!B$1,FALSE),[1]Content_!$D$7=2,VLOOKUP('[1]Operational indicators'!$A32,[1]Translation!$A:$S,'[1]Operational indicators'!B$1+6,FALSE),[1]Content_!$D$7=3,VLOOKUP('[1]Operational indicators'!$A32,[1]Translation!$A:$S,'[1]Operational indicators'!B$1+12,FALSE))</f>
        <v>по магистральным газопроводам</v>
      </c>
      <c r="C32" s="165" t="str" cm="1">
        <f t="array" ref="C32">_xlfn.IFS([1]Content_!$D$7=1,VLOOKUP('[1]Operational indicators'!$A32,[1]Translation!$A:$S,'[1]Operational indicators'!C$1,FALSE),[1]Content_!$D$7=2,VLOOKUP('[1]Operational indicators'!$A32,[1]Translation!$A:$S,'[1]Operational indicators'!C$1+6,FALSE),[1]Content_!$D$7=3,VLOOKUP('[1]Operational indicators'!$A32,[1]Translation!$A:$S,'[1]Operational indicators'!C$1+12,FALSE))</f>
        <v>млн м3</v>
      </c>
      <c r="D32" s="496">
        <v>86590.44</v>
      </c>
      <c r="E32" s="496">
        <v>95422.35</v>
      </c>
      <c r="F32" s="496">
        <v>83743.78</v>
      </c>
      <c r="G32" s="496">
        <v>79558.490000000005</v>
      </c>
      <c r="H32" s="523">
        <v>88414</v>
      </c>
    </row>
    <row r="33" spans="1:12" ht="17" x14ac:dyDescent="0.2">
      <c r="A33" s="2" t="s">
        <v>945</v>
      </c>
      <c r="B33" s="286" t="str" cm="1">
        <f t="array" ref="B33">_xlfn.IFS([1]Content_!$D$7=1,VLOOKUP('[1]Operational indicators'!$A33,[1]Translation!$A:$S,'[1]Operational indicators'!B$1,FALSE),[1]Content_!$D$7=2,VLOOKUP('[1]Operational indicators'!$A33,[1]Translation!$A:$S,'[1]Operational indicators'!B$1+6,FALSE),[1]Content_!$D$7=3,VLOOKUP('[1]Operational indicators'!$A33,[1]Translation!$A:$S,'[1]Operational indicators'!B$1+12,FALSE))</f>
        <v>по газораспределительным сетям</v>
      </c>
      <c r="C33" s="165" t="str" cm="1">
        <f t="array" ref="C33">_xlfn.IFS([1]Content_!$D$7=1,VLOOKUP('[1]Operational indicators'!$A33,[1]Translation!$A:$S,'[1]Operational indicators'!C$1,FALSE),[1]Content_!$D$7=2,VLOOKUP('[1]Operational indicators'!$A33,[1]Translation!$A:$S,'[1]Operational indicators'!C$1+6,FALSE),[1]Content_!$D$7=3,VLOOKUP('[1]Operational indicators'!$A33,[1]Translation!$A:$S,'[1]Operational indicators'!C$1+12,FALSE))</f>
        <v>млн м3</v>
      </c>
      <c r="D33" s="496">
        <v>10442.709999999999</v>
      </c>
      <c r="E33" s="496">
        <v>11412.91</v>
      </c>
      <c r="F33" s="496">
        <v>11805.78</v>
      </c>
      <c r="G33" s="503">
        <v>12600.25</v>
      </c>
      <c r="H33" s="514">
        <v>13751</v>
      </c>
    </row>
    <row r="34" spans="1:12" ht="17" x14ac:dyDescent="0.2">
      <c r="A34" s="2" t="s">
        <v>946</v>
      </c>
      <c r="B34" s="494" t="str" cm="1">
        <f t="array" ref="B34">_xlfn.IFS([1]Content_!$D$7=1,VLOOKUP('[1]Operational indicators'!$A34,[1]Translation!$A:$S,'[1]Operational indicators'!B$1,FALSE),[1]Content_!$D$7=2,VLOOKUP('[1]Operational indicators'!$A34,[1]Translation!$A:$S,'[1]Operational indicators'!B$1+6,FALSE),[1]Content_!$D$7=3,VLOOKUP('[1]Operational indicators'!$A34,[1]Translation!$A:$S,'[1]Operational indicators'!B$1+12,FALSE))</f>
        <v>Транспортировка нефти, в т.ч.</v>
      </c>
      <c r="C34" s="266" t="str" cm="1">
        <f t="array" ref="C34">_xlfn.IFS([1]Content_!$D$7=1,VLOOKUP('[1]Operational indicators'!$A34,[1]Translation!$A:$S,'[1]Operational indicators'!C$1,FALSE),[1]Content_!$D$7=2,VLOOKUP('[1]Operational indicators'!$A34,[1]Translation!$A:$S,'[1]Operational indicators'!C$1+6,FALSE),[1]Content_!$D$7=3,VLOOKUP('[1]Operational indicators'!$A34,[1]Translation!$A:$S,'[1]Operational indicators'!C$1+12,FALSE))</f>
        <v>тыс. тонн</v>
      </c>
      <c r="D34" s="495">
        <v>73171</v>
      </c>
      <c r="E34" s="495">
        <v>74565</v>
      </c>
      <c r="F34" s="495">
        <v>74659</v>
      </c>
      <c r="G34" s="495">
        <v>80359</v>
      </c>
      <c r="H34" s="555">
        <v>83478</v>
      </c>
    </row>
    <row r="35" spans="1:12" ht="17" x14ac:dyDescent="0.2">
      <c r="A35" s="2" t="s">
        <v>947</v>
      </c>
      <c r="B35" s="286" t="str" cm="1">
        <f t="array" ref="B35">_xlfn.IFS([1]Content_!$D$7=1,VLOOKUP('[1]Operational indicators'!$A35,[1]Translation!$A:$S,'[1]Operational indicators'!B$1,FALSE),[1]Content_!$D$7=2,VLOOKUP('[1]Operational indicators'!$A35,[1]Translation!$A:$S,'[1]Operational indicators'!B$1+6,FALSE),[1]Content_!$D$7=3,VLOOKUP('[1]Operational indicators'!$A35,[1]Translation!$A:$S,'[1]Operational indicators'!B$1+12,FALSE))</f>
        <v>по магистральным трубопроводам</v>
      </c>
      <c r="C35" s="165" t="str" cm="1">
        <f t="array" ref="C35">_xlfn.IFS([1]Content_!$D$7=1,VLOOKUP('[1]Operational indicators'!$A35,[1]Translation!$A:$S,'[1]Operational indicators'!C$1,FALSE),[1]Content_!$D$7=2,VLOOKUP('[1]Operational indicators'!$A35,[1]Translation!$A:$S,'[1]Operational indicators'!C$1+6,FALSE),[1]Content_!$D$7=3,VLOOKUP('[1]Operational indicators'!$A35,[1]Translation!$A:$S,'[1]Operational indicators'!C$1+12,FALSE))</f>
        <v>тыс. тонн</v>
      </c>
      <c r="D35" s="496">
        <v>64181</v>
      </c>
      <c r="E35" s="496">
        <v>64710</v>
      </c>
      <c r="F35" s="496">
        <v>65316</v>
      </c>
      <c r="G35" s="496">
        <v>69581</v>
      </c>
      <c r="H35" s="523">
        <v>70309</v>
      </c>
    </row>
    <row r="36" spans="1:12" ht="17" x14ac:dyDescent="0.2">
      <c r="A36" s="2" t="s">
        <v>948</v>
      </c>
      <c r="B36" s="286" t="str" cm="1">
        <f t="array" ref="B36">_xlfn.IFS([1]Content_!$D$7=1,VLOOKUP('[1]Operational indicators'!$A36,[1]Translation!$A:$S,'[1]Operational indicators'!B$1,FALSE),[1]Content_!$D$7=2,VLOOKUP('[1]Operational indicators'!$A36,[1]Translation!$A:$S,'[1]Operational indicators'!B$1+6,FALSE),[1]Content_!$D$7=3,VLOOKUP('[1]Operational indicators'!$A36,[1]Translation!$A:$S,'[1]Operational indicators'!B$1+12,FALSE))</f>
        <v>морским сообщением (танкеры)</v>
      </c>
      <c r="C36" s="165" t="str" cm="1">
        <f t="array" ref="C36">_xlfn.IFS([1]Content_!$D$7=1,VLOOKUP('[1]Operational indicators'!$A36,[1]Translation!$A:$S,'[1]Operational indicators'!C$1,FALSE),[1]Content_!$D$7=2,VLOOKUP('[1]Operational indicators'!$A36,[1]Translation!$A:$S,'[1]Operational indicators'!C$1+6,FALSE),[1]Content_!$D$7=3,VLOOKUP('[1]Operational indicators'!$A36,[1]Translation!$A:$S,'[1]Operational indicators'!C$1+12,FALSE))</f>
        <v>тыс. тонн</v>
      </c>
      <c r="D36" s="496">
        <v>8990</v>
      </c>
      <c r="E36" s="496">
        <v>9855</v>
      </c>
      <c r="F36" s="496">
        <v>9343</v>
      </c>
      <c r="G36" s="503">
        <v>10778</v>
      </c>
      <c r="H36" s="514">
        <v>13169</v>
      </c>
    </row>
    <row r="37" spans="1:12" ht="16" customHeight="1" x14ac:dyDescent="0.2">
      <c r="A37" s="2" t="s">
        <v>949</v>
      </c>
      <c r="B37" s="508" t="str" cm="1">
        <f t="array" ref="B37">_xlfn.IFS([1]Content_!$D$7=1,VLOOKUP('[1]Operational indicators'!$A37,[1]Translation!$A:$S,'[1]Operational indicators'!B$1,FALSE),[1]Content_!$D$7=2,VLOOKUP('[1]Operational indicators'!$A37,[1]Translation!$A:$S,'[1]Operational indicators'!B$1+6,FALSE),[1]Content_!$D$7=3,VLOOKUP('[1]Operational indicators'!$A37,[1]Translation!$A:$S,'[1]Operational indicators'!B$1+12,FALSE))</f>
        <v>Энергетика</v>
      </c>
      <c r="C37" s="508"/>
      <c r="D37" s="508"/>
      <c r="E37" s="508"/>
      <c r="F37" s="508"/>
      <c r="G37" s="509"/>
      <c r="H37" s="563"/>
    </row>
    <row r="38" spans="1:12" x14ac:dyDescent="0.2">
      <c r="A38" s="2" t="s">
        <v>950</v>
      </c>
      <c r="B38" s="510" t="str" cm="1">
        <f t="array" ref="B38">_xlfn.IFS([1]Content_!$D$7=1,VLOOKUP('[1]Operational indicators'!$A38,[1]Translation!$A:$S,'[1]Operational indicators'!B$1,FALSE),[1]Content_!$D$7=2,VLOOKUP('[1]Operational indicators'!$A38,[1]Translation!$A:$S,'[1]Operational indicators'!B$1+6,FALSE),[1]Content_!$D$7=3,VLOOKUP('[1]Operational indicators'!$A38,[1]Translation!$A:$S,'[1]Operational indicators'!B$1+12,FALSE))</f>
        <v>Объем производства электроэнергии, в т.ч.</v>
      </c>
      <c r="C38" s="511" t="str" cm="1">
        <f t="array" ref="C38">_xlfn.IFS([1]Content_!$D$7=1,VLOOKUP('[1]Operational indicators'!$A38,[1]Translation!$A:$S,'[1]Operational indicators'!C$1,FALSE),[1]Content_!$D$7=2,VLOOKUP('[1]Operational indicators'!$A38,[1]Translation!$A:$S,'[1]Operational indicators'!C$1+6,FALSE),[1]Content_!$D$7=3,VLOOKUP('[1]Operational indicators'!$A38,[1]Translation!$A:$S,'[1]Operational indicators'!C$1+12,FALSE))</f>
        <v>млрд кВт*ч</v>
      </c>
      <c r="D38" s="505">
        <f>SUM(D39:D45)</f>
        <v>35.724862719000001</v>
      </c>
      <c r="E38" s="505">
        <f>SUM(E39:E45)</f>
        <v>40.901720935</v>
      </c>
      <c r="F38" s="506">
        <f>SUM(F39:F45)</f>
        <v>41.254550485791007</v>
      </c>
      <c r="G38" s="506">
        <f>SUM(G39:G45)</f>
        <v>40.498487375999993</v>
      </c>
      <c r="H38" s="521">
        <v>41.26</v>
      </c>
      <c r="I38" s="498"/>
      <c r="J38" s="498"/>
      <c r="K38" s="498"/>
      <c r="L38" s="498"/>
    </row>
    <row r="39" spans="1:12" x14ac:dyDescent="0.2">
      <c r="A39" s="2" t="s">
        <v>951</v>
      </c>
      <c r="B39" s="510" t="str" cm="1">
        <f t="array" ref="B39">_xlfn.IFS([1]Content_!$D$7=1,VLOOKUP('[1]Operational indicators'!$A39,[1]Translation!$A:$S,'[1]Operational indicators'!B$1,FALSE),[1]Content_!$D$7=2,VLOOKUP('[1]Operational indicators'!$A39,[1]Translation!$A:$S,'[1]Operational indicators'!B$1+6,FALSE),[1]Content_!$D$7=3,VLOOKUP('[1]Operational indicators'!$A39,[1]Translation!$A:$S,'[1]Operational indicators'!B$1+12,FALSE))</f>
        <v>на угле</v>
      </c>
      <c r="C39" s="511" t="str" cm="1">
        <f t="array" ref="C39">_xlfn.IFS([1]Content_!$D$7=1,VLOOKUP('[1]Operational indicators'!$A39,[1]Translation!$A:$S,'[1]Operational indicators'!C$1,FALSE),[1]Content_!$D$7=2,VLOOKUP('[1]Operational indicators'!$A39,[1]Translation!$A:$S,'[1]Operational indicators'!C$1+6,FALSE),[1]Content_!$D$7=3,VLOOKUP('[1]Operational indicators'!$A39,[1]Translation!$A:$S,'[1]Operational indicators'!C$1+12,FALSE))</f>
        <v>млрд кВт*ч</v>
      </c>
      <c r="D39" s="505">
        <v>28.6</v>
      </c>
      <c r="E39" s="505">
        <v>33.200000000000003</v>
      </c>
      <c r="F39" s="506">
        <v>33.090000000000003</v>
      </c>
      <c r="G39" s="506">
        <v>32.520000000000003</v>
      </c>
      <c r="H39" s="521">
        <v>31.99</v>
      </c>
    </row>
    <row r="40" spans="1:12" x14ac:dyDescent="0.2">
      <c r="A40" s="2" t="s">
        <v>952</v>
      </c>
      <c r="B40" s="510" t="str" cm="1">
        <f t="array" ref="B40">_xlfn.IFS([1]Content_!$D$7=1,VLOOKUP('[1]Operational indicators'!$A40,[1]Translation!$A:$S,'[1]Operational indicators'!B$1,FALSE),[1]Content_!$D$7=2,VLOOKUP('[1]Operational indicators'!$A40,[1]Translation!$A:$S,'[1]Operational indicators'!B$1+6,FALSE),[1]Content_!$D$7=3,VLOOKUP('[1]Operational indicators'!$A40,[1]Translation!$A:$S,'[1]Operational indicators'!B$1+12,FALSE))</f>
        <v>на газе природном</v>
      </c>
      <c r="C40" s="511" t="str" cm="1">
        <f t="array" ref="C40">_xlfn.IFS([1]Content_!$D$7=1,VLOOKUP('[1]Operational indicators'!$A40,[1]Translation!$A:$S,'[1]Operational indicators'!C$1,FALSE),[1]Content_!$D$7=2,VLOOKUP('[1]Operational indicators'!$A40,[1]Translation!$A:$S,'[1]Operational indicators'!C$1+6,FALSE),[1]Content_!$D$7=3,VLOOKUP('[1]Operational indicators'!$A40,[1]Translation!$A:$S,'[1]Operational indicators'!C$1+12,FALSE))</f>
        <v>млрд кВт*ч</v>
      </c>
      <c r="D40" s="505">
        <v>0.79020995199999999</v>
      </c>
      <c r="E40" s="505">
        <v>1.78878742</v>
      </c>
      <c r="F40" s="506">
        <v>2.0522244120000002</v>
      </c>
      <c r="G40" s="506">
        <v>1.9956256160000001</v>
      </c>
      <c r="H40" s="521">
        <v>1.71</v>
      </c>
    </row>
    <row r="41" spans="1:12" x14ac:dyDescent="0.2">
      <c r="A41" s="2" t="s">
        <v>953</v>
      </c>
      <c r="B41" s="510" t="str" cm="1">
        <f t="array" ref="B41">_xlfn.IFS([1]Content_!$D$7=1,VLOOKUP('[1]Operational indicators'!$A41,[1]Translation!$A:$S,'[1]Operational indicators'!B$1,FALSE),[1]Content_!$D$7=2,VLOOKUP('[1]Operational indicators'!$A41,[1]Translation!$A:$S,'[1]Operational indicators'!B$1+6,FALSE),[1]Content_!$D$7=3,VLOOKUP('[1]Operational indicators'!$A41,[1]Translation!$A:$S,'[1]Operational indicators'!B$1+12,FALSE))</f>
        <v>на мазуте</v>
      </c>
      <c r="C41" s="511" t="str" cm="1">
        <f t="array" ref="C41">_xlfn.IFS([1]Content_!$D$7=1,VLOOKUP('[1]Operational indicators'!$A41,[1]Translation!$A:$S,'[1]Operational indicators'!C$1,FALSE),[1]Content_!$D$7=2,VLOOKUP('[1]Operational indicators'!$A41,[1]Translation!$A:$S,'[1]Operational indicators'!C$1+6,FALSE),[1]Content_!$D$7=3,VLOOKUP('[1]Operational indicators'!$A41,[1]Translation!$A:$S,'[1]Operational indicators'!C$1+12,FALSE))</f>
        <v>млрд кВт*ч</v>
      </c>
      <c r="D41" s="505">
        <v>0</v>
      </c>
      <c r="E41" s="505">
        <v>0</v>
      </c>
      <c r="F41" s="506">
        <v>0</v>
      </c>
      <c r="G41" s="506">
        <v>0</v>
      </c>
      <c r="H41" s="521" t="s">
        <v>270</v>
      </c>
    </row>
    <row r="42" spans="1:12" x14ac:dyDescent="0.2">
      <c r="A42" s="2" t="s">
        <v>954</v>
      </c>
      <c r="B42" s="510" t="str" cm="1">
        <f t="array" ref="B42">_xlfn.IFS([1]Content_!$D$7=1,VLOOKUP('[1]Operational indicators'!$A42,[1]Translation!$A:$S,'[1]Operational indicators'!B$1,FALSE),[1]Content_!$D$7=2,VLOOKUP('[1]Operational indicators'!$A42,[1]Translation!$A:$S,'[1]Operational indicators'!B$1+6,FALSE),[1]Content_!$D$7=3,VLOOKUP('[1]Operational indicators'!$A42,[1]Translation!$A:$S,'[1]Operational indicators'!B$1+12,FALSE))</f>
        <v>ГЭС</v>
      </c>
      <c r="C42" s="511" t="str" cm="1">
        <f t="array" ref="C42">_xlfn.IFS([1]Content_!$D$7=1,VLOOKUP('[1]Operational indicators'!$A42,[1]Translation!$A:$S,'[1]Operational indicators'!C$1,FALSE),[1]Content_!$D$7=2,VLOOKUP('[1]Operational indicators'!$A42,[1]Translation!$A:$S,'[1]Operational indicators'!C$1+6,FALSE),[1]Content_!$D$7=3,VLOOKUP('[1]Operational indicators'!$A42,[1]Translation!$A:$S,'[1]Operational indicators'!C$1+12,FALSE))</f>
        <v>млрд кВт*ч</v>
      </c>
      <c r="D42" s="505">
        <v>6.06</v>
      </c>
      <c r="E42" s="505">
        <v>5.64</v>
      </c>
      <c r="F42" s="506">
        <v>5.75</v>
      </c>
      <c r="G42" s="506">
        <v>5.51</v>
      </c>
      <c r="H42" s="521">
        <v>7.07</v>
      </c>
    </row>
    <row r="43" spans="1:12" x14ac:dyDescent="0.2">
      <c r="A43" s="2" t="s">
        <v>955</v>
      </c>
      <c r="B43" s="510" t="str" cm="1">
        <f t="array" ref="B43">_xlfn.IFS([1]Content_!$D$7=1,VLOOKUP('[1]Operational indicators'!$A43,[1]Translation!$A:$S,'[1]Operational indicators'!B$1,FALSE),[1]Content_!$D$7=2,VLOOKUP('[1]Operational indicators'!$A43,[1]Translation!$A:$S,'[1]Operational indicators'!B$1+6,FALSE),[1]Content_!$D$7=3,VLOOKUP('[1]Operational indicators'!$A43,[1]Translation!$A:$S,'[1]Operational indicators'!B$1+12,FALSE))</f>
        <v>ВЭС</v>
      </c>
      <c r="C43" s="511" t="str" cm="1">
        <f t="array" ref="C43">_xlfn.IFS([1]Content_!$D$7=1,VLOOKUP('[1]Operational indicators'!$A43,[1]Translation!$A:$S,'[1]Operational indicators'!C$1,FALSE),[1]Content_!$D$7=2,VLOOKUP('[1]Operational indicators'!$A43,[1]Translation!$A:$S,'[1]Operational indicators'!C$1+6,FALSE),[1]Content_!$D$7=3,VLOOKUP('[1]Operational indicators'!$A43,[1]Translation!$A:$S,'[1]Operational indicators'!C$1+12,FALSE))</f>
        <v>млрд кВт*ч</v>
      </c>
      <c r="D43" s="505">
        <v>0.16281000000000001</v>
      </c>
      <c r="E43" s="505">
        <v>0.15976000000000001</v>
      </c>
      <c r="F43" s="506">
        <v>0.23849999999999999</v>
      </c>
      <c r="G43" s="506">
        <v>0.37938</v>
      </c>
      <c r="H43" s="521">
        <v>0.38</v>
      </c>
    </row>
    <row r="44" spans="1:12" x14ac:dyDescent="0.2">
      <c r="A44" s="2" t="s">
        <v>956</v>
      </c>
      <c r="B44" s="510" t="str" cm="1">
        <f t="array" ref="B44">_xlfn.IFS([1]Content_!$D$7=1,VLOOKUP('[1]Operational indicators'!$A44,[1]Translation!$A:$S,'[1]Operational indicators'!B$1,FALSE),[1]Content_!$D$7=2,VLOOKUP('[1]Operational indicators'!$A44,[1]Translation!$A:$S,'[1]Operational indicators'!B$1+6,FALSE),[1]Content_!$D$7=3,VLOOKUP('[1]Operational indicators'!$A44,[1]Translation!$A:$S,'[1]Operational indicators'!B$1+12,FALSE))</f>
        <v>СЭС</v>
      </c>
      <c r="C44" s="511" t="str" cm="1">
        <f t="array" ref="C44">_xlfn.IFS([1]Content_!$D$7=1,VLOOKUP('[1]Operational indicators'!$A44,[1]Translation!$A:$S,'[1]Operational indicators'!C$1,FALSE),[1]Content_!$D$7=2,VLOOKUP('[1]Operational indicators'!$A44,[1]Translation!$A:$S,'[1]Operational indicators'!C$1+6,FALSE),[1]Content_!$D$7=3,VLOOKUP('[1]Operational indicators'!$A44,[1]Translation!$A:$S,'[1]Operational indicators'!C$1+12,FALSE))</f>
        <v>млрд кВт*ч</v>
      </c>
      <c r="D44" s="505">
        <v>7.3893070000000003E-3</v>
      </c>
      <c r="E44" s="505">
        <v>8.6218860000000005E-3</v>
      </c>
      <c r="F44" s="506">
        <v>8.2466517909999988E-3</v>
      </c>
      <c r="G44" s="506">
        <v>8.4497540000000003E-3</v>
      </c>
      <c r="H44" s="521">
        <v>0.01</v>
      </c>
    </row>
    <row r="45" spans="1:12" x14ac:dyDescent="0.2">
      <c r="A45" s="2" t="s">
        <v>957</v>
      </c>
      <c r="B45" s="510" t="str" cm="1">
        <f t="array" ref="B45">_xlfn.IFS([1]Content_!$D$7=1,VLOOKUP('[1]Operational indicators'!$A45,[1]Translation!$A:$S,'[1]Operational indicators'!B$1,FALSE),[1]Content_!$D$7=2,VLOOKUP('[1]Operational indicators'!$A45,[1]Translation!$A:$S,'[1]Operational indicators'!B$1+6,FALSE),[1]Content_!$D$7=3,VLOOKUP('[1]Operational indicators'!$A45,[1]Translation!$A:$S,'[1]Operational indicators'!B$1+12,FALSE))</f>
        <v>Производство электроэнергии от турбины ТОО «СКЗ-U»</v>
      </c>
      <c r="C45" s="511" t="str" cm="1">
        <f t="array" ref="C45">_xlfn.IFS([1]Content_!$D$7=1,VLOOKUP('[1]Operational indicators'!$A45,[1]Translation!$A:$S,'[1]Operational indicators'!C$1,FALSE),[1]Content_!$D$7=2,VLOOKUP('[1]Operational indicators'!$A45,[1]Translation!$A:$S,'[1]Operational indicators'!C$1+6,FALSE),[1]Content_!$D$7=3,VLOOKUP('[1]Operational indicators'!$A45,[1]Translation!$A:$S,'[1]Operational indicators'!C$1+12,FALSE))</f>
        <v>млрд кВт*ч</v>
      </c>
      <c r="D45" s="505">
        <v>0.10445346000000001</v>
      </c>
      <c r="E45" s="505">
        <v>0.10455162899999999</v>
      </c>
      <c r="F45" s="506">
        <v>0.11557942199999999</v>
      </c>
      <c r="G45" s="506">
        <v>8.5032005999999993E-2</v>
      </c>
      <c r="H45" s="521">
        <v>0.1</v>
      </c>
    </row>
    <row r="46" spans="1:12" x14ac:dyDescent="0.2">
      <c r="A46" s="2" t="s">
        <v>958</v>
      </c>
      <c r="B46" s="510" t="str" cm="1">
        <f t="array" ref="B46">_xlfn.IFS([1]Content_!$D$7=1,VLOOKUP('[1]Operational indicators'!$A46,[1]Translation!$A:$S,'[1]Operational indicators'!B$1,FALSE),[1]Content_!$D$7=2,VLOOKUP('[1]Operational indicators'!$A46,[1]Translation!$A:$S,'[1]Operational indicators'!B$1+6,FALSE),[1]Content_!$D$7=3,VLOOKUP('[1]Operational indicators'!$A46,[1]Translation!$A:$S,'[1]Operational indicators'!B$1+12,FALSE))</f>
        <v>Протяженность воздушных и кабельных линий (ЛЭП 0,4-220 кВ)</v>
      </c>
      <c r="C46" s="511" t="str" cm="1">
        <f t="array" ref="C46">_xlfn.IFS([1]Content_!$D$7=1,VLOOKUP('[1]Operational indicators'!$A46,[1]Translation!$A:$S,'[1]Operational indicators'!C$1,FALSE),[1]Content_!$D$7=2,VLOOKUP('[1]Operational indicators'!$A46,[1]Translation!$A:$S,'[1]Operational indicators'!C$1+6,FALSE),[1]Content_!$D$7=3,VLOOKUP('[1]Operational indicators'!$A46,[1]Translation!$A:$S,'[1]Operational indicators'!C$1+12,FALSE))</f>
        <v>км</v>
      </c>
      <c r="D46" s="507">
        <v>47005.750999999997</v>
      </c>
      <c r="E46" s="507">
        <v>41787.095000000001</v>
      </c>
      <c r="F46" s="507">
        <v>41795.591999999997</v>
      </c>
      <c r="G46" s="507">
        <v>47603.777999999998</v>
      </c>
      <c r="H46" s="523">
        <v>48184</v>
      </c>
    </row>
    <row r="47" spans="1:12" x14ac:dyDescent="0.2">
      <c r="A47" s="2" t="s">
        <v>959</v>
      </c>
      <c r="B47" s="510" t="str" cm="1">
        <f t="array" ref="B47">_xlfn.IFS([1]Content_!$D$7=1,VLOOKUP('[1]Operational indicators'!$A47,[1]Translation!$A:$S,'[1]Operational indicators'!B$1,FALSE),[1]Content_!$D$7=2,VLOOKUP('[1]Operational indicators'!$A47,[1]Translation!$A:$S,'[1]Operational indicators'!B$1+6,FALSE),[1]Content_!$D$7=3,VLOOKUP('[1]Operational indicators'!$A47,[1]Translation!$A:$S,'[1]Operational indicators'!B$1+12,FALSE))</f>
        <v>Протяженность воздушных и кабельных линий (ЛЭП 330-500 кВ)</v>
      </c>
      <c r="C47" s="511" t="str" cm="1">
        <f t="array" ref="C47">_xlfn.IFS([1]Content_!$D$7=1,VLOOKUP('[1]Operational indicators'!$A47,[1]Translation!$A:$S,'[1]Operational indicators'!C$1,FALSE),[1]Content_!$D$7=2,VLOOKUP('[1]Operational indicators'!$A47,[1]Translation!$A:$S,'[1]Operational indicators'!C$1+6,FALSE),[1]Content_!$D$7=3,VLOOKUP('[1]Operational indicators'!$A47,[1]Translation!$A:$S,'[1]Operational indicators'!C$1+12,FALSE))</f>
        <v>км</v>
      </c>
      <c r="D47" s="507">
        <v>10151.257</v>
      </c>
      <c r="E47" s="507">
        <v>10145.538</v>
      </c>
      <c r="F47" s="507">
        <v>10145.538</v>
      </c>
      <c r="G47" s="507">
        <v>10145.210999999999</v>
      </c>
      <c r="H47" s="523">
        <v>10144</v>
      </c>
    </row>
    <row r="48" spans="1:12" x14ac:dyDescent="0.2">
      <c r="A48" s="2" t="s">
        <v>960</v>
      </c>
      <c r="B48" s="510" t="str" cm="1">
        <f t="array" ref="B48">_xlfn.IFS([1]Content_!$D$7=1,VLOOKUP('[1]Operational indicators'!$A48,[1]Translation!$A:$S,'[1]Operational indicators'!B$1,FALSE),[1]Content_!$D$7=2,VLOOKUP('[1]Operational indicators'!$A48,[1]Translation!$A:$S,'[1]Operational indicators'!B$1+6,FALSE),[1]Content_!$D$7=3,VLOOKUP('[1]Operational indicators'!$A48,[1]Translation!$A:$S,'[1]Operational indicators'!B$1+12,FALSE))</f>
        <v>Протяженность воздушных и кабельных линий (ЛЭП 1150 кВ)</v>
      </c>
      <c r="C48" s="511" t="str" cm="1">
        <f t="array" ref="C48">_xlfn.IFS([1]Content_!$D$7=1,VLOOKUP('[1]Operational indicators'!$A48,[1]Translation!$A:$S,'[1]Operational indicators'!C$1,FALSE),[1]Content_!$D$7=2,VLOOKUP('[1]Operational indicators'!$A48,[1]Translation!$A:$S,'[1]Operational indicators'!C$1+6,FALSE),[1]Content_!$D$7=3,VLOOKUP('[1]Operational indicators'!$A48,[1]Translation!$A:$S,'[1]Operational indicators'!C$1+12,FALSE))</f>
        <v>км</v>
      </c>
      <c r="D48" s="507">
        <v>1421.2249999999999</v>
      </c>
      <c r="E48" s="507">
        <v>1421.2249999999999</v>
      </c>
      <c r="F48" s="507">
        <v>1421.2249999999999</v>
      </c>
      <c r="G48" s="507">
        <v>1421.2249999999999</v>
      </c>
      <c r="H48" s="523">
        <v>1421</v>
      </c>
    </row>
    <row r="49" spans="1:8" x14ac:dyDescent="0.2">
      <c r="A49" s="2"/>
      <c r="B49" s="512" t="s">
        <v>1004</v>
      </c>
      <c r="C49" s="273" t="s">
        <v>1005</v>
      </c>
      <c r="D49" s="403"/>
      <c r="E49" s="273">
        <v>1.75</v>
      </c>
      <c r="F49" s="273">
        <v>2</v>
      </c>
      <c r="G49" s="273">
        <v>1.95</v>
      </c>
      <c r="H49" s="521">
        <v>1.64</v>
      </c>
    </row>
    <row r="50" spans="1:8" x14ac:dyDescent="0.2">
      <c r="A50" s="2" t="s">
        <v>961</v>
      </c>
      <c r="B50" s="510" t="str" cm="1">
        <f t="array" ref="B50">_xlfn.IFS([1]Content_!$D$7=1,VLOOKUP('[1]Operational indicators'!$A49,[1]Translation!$A:$S,'[1]Operational indicators'!B$1,FALSE),[1]Content_!$D$7=2,VLOOKUP('[1]Operational indicators'!$A49,[1]Translation!$A:$S,'[1]Operational indicators'!B$1+6,FALSE),[1]Content_!$D$7=3,VLOOKUP('[1]Operational indicators'!$A49,[1]Translation!$A:$S,'[1]Operational indicators'!B$1+12,FALSE))</f>
        <v>Объем добычи угля</v>
      </c>
      <c r="C50" s="511" t="str" cm="1">
        <f t="array" ref="C50">_xlfn.IFS([1]Content_!$D$7=1,VLOOKUP('[1]Operational indicators'!$A49,[1]Translation!$A:$S,'[1]Operational indicators'!C$1,FALSE),[1]Content_!$D$7=2,VLOOKUP('[1]Operational indicators'!$A49,[1]Translation!$A:$S,'[1]Operational indicators'!C$1+6,FALSE),[1]Content_!$D$7=3,VLOOKUP('[1]Operational indicators'!$A49,[1]Translation!$A:$S,'[1]Operational indicators'!C$1+12,FALSE))</f>
        <v>млн тонн</v>
      </c>
      <c r="D50" s="505">
        <v>43.3</v>
      </c>
      <c r="E50" s="505">
        <v>44.6</v>
      </c>
      <c r="F50" s="505">
        <v>42.47</v>
      </c>
      <c r="G50" s="505">
        <v>42.93</v>
      </c>
      <c r="H50" s="521">
        <v>43</v>
      </c>
    </row>
    <row r="51" spans="1:8" ht="16" customHeight="1" x14ac:dyDescent="0.2">
      <c r="A51" s="2" t="s">
        <v>962</v>
      </c>
      <c r="B51" s="219" t="str" cm="1">
        <f t="array" ref="B51">_xlfn.IFS([1]Content_!$D$7=1,VLOOKUP('[1]Operational indicators'!$A50,[1]Translation!$A:$S,'[1]Operational indicators'!B$1,FALSE),[1]Content_!$D$7=2,VLOOKUP('[1]Operational indicators'!$A50,[1]Translation!$A:$S,'[1]Operational indicators'!B$1+6,FALSE),[1]Content_!$D$7=3,VLOOKUP('[1]Operational indicators'!$A50,[1]Translation!$A:$S,'[1]Operational indicators'!B$1+12,FALSE))</f>
        <v>Химическая отрасль</v>
      </c>
      <c r="C51" s="219"/>
      <c r="D51" s="219"/>
      <c r="E51" s="219"/>
      <c r="F51" s="219"/>
      <c r="G51" s="219"/>
      <c r="H51" s="564"/>
    </row>
    <row r="52" spans="1:8" ht="17" x14ac:dyDescent="0.2">
      <c r="A52" s="2" t="s">
        <v>963</v>
      </c>
      <c r="B52" s="286" t="str" cm="1">
        <f t="array" ref="B52">_xlfn.IFS([1]Content_!$D$7=1,VLOOKUP('[1]Operational indicators'!$A51,[1]Translation!$A:$S,'[1]Operational indicators'!B$1,FALSE),[1]Content_!$D$7=2,VLOOKUP('[1]Operational indicators'!$A51,[1]Translation!$A:$S,'[1]Operational indicators'!B$1+6,FALSE),[1]Content_!$D$7=3,VLOOKUP('[1]Operational indicators'!$A51,[1]Translation!$A:$S,'[1]Operational indicators'!B$1+12,FALSE))</f>
        <v>Серная кислота</v>
      </c>
      <c r="C52" s="165" t="str" cm="1">
        <f t="array" ref="C52">_xlfn.IFS([1]Content_!$D$7=1,VLOOKUP('[1]Operational indicators'!$A51,[1]Translation!$A:$S,'[1]Operational indicators'!C$1,FALSE),[1]Content_!$D$7=2,VLOOKUP('[1]Operational indicators'!$A51,[1]Translation!$A:$S,'[1]Operational indicators'!C$1+6,FALSE),[1]Content_!$D$7=3,VLOOKUP('[1]Operational indicators'!$A51,[1]Translation!$A:$S,'[1]Operational indicators'!C$1+12,FALSE))</f>
        <v>тонн</v>
      </c>
      <c r="D52" s="496">
        <v>165950</v>
      </c>
      <c r="E52" s="496">
        <v>194000</v>
      </c>
      <c r="F52" s="496">
        <v>175340</v>
      </c>
      <c r="G52" s="496">
        <v>193400</v>
      </c>
      <c r="H52" s="523">
        <v>197885</v>
      </c>
    </row>
    <row r="53" spans="1:8" ht="17" x14ac:dyDescent="0.2">
      <c r="A53" s="2" t="s">
        <v>964</v>
      </c>
      <c r="B53" s="286" t="str" cm="1">
        <f t="array" ref="B53">_xlfn.IFS([1]Content_!$D$7=1,VLOOKUP('[1]Operational indicators'!$A52,[1]Translation!$A:$S,'[1]Operational indicators'!B$1,FALSE),[1]Content_!$D$7=2,VLOOKUP('[1]Operational indicators'!$A52,[1]Translation!$A:$S,'[1]Operational indicators'!B$1+6,FALSE),[1]Content_!$D$7=3,VLOOKUP('[1]Operational indicators'!$A52,[1]Translation!$A:$S,'[1]Operational indicators'!B$1+12,FALSE))</f>
        <v>Жидкий гербицид</v>
      </c>
      <c r="C53" s="165" t="str" cm="1">
        <f t="array" ref="C53">_xlfn.IFS([1]Content_!$D$7=1,VLOOKUP('[1]Operational indicators'!$A52,[1]Translation!$A:$S,'[1]Operational indicators'!C$1,FALSE),[1]Content_!$D$7=2,VLOOKUP('[1]Operational indicators'!$A52,[1]Translation!$A:$S,'[1]Operational indicators'!C$1+6,FALSE),[1]Content_!$D$7=3,VLOOKUP('[1]Operational indicators'!$A52,[1]Translation!$A:$S,'[1]Operational indicators'!C$1+12,FALSE))</f>
        <v>тыс. литров</v>
      </c>
      <c r="D53" s="496">
        <v>1073</v>
      </c>
      <c r="E53" s="496">
        <v>197</v>
      </c>
      <c r="F53" s="496">
        <v>603</v>
      </c>
      <c r="G53" s="496">
        <v>180.6</v>
      </c>
      <c r="H53" s="521">
        <v>176</v>
      </c>
    </row>
    <row r="54" spans="1:8" ht="17" x14ac:dyDescent="0.2">
      <c r="A54" s="2" t="s">
        <v>965</v>
      </c>
      <c r="B54" s="286" t="str" cm="1">
        <f t="array" ref="B54">_xlfn.IFS([1]Content_!$D$7=1,VLOOKUP('[1]Operational indicators'!$A53,[1]Translation!$A:$S,'[1]Operational indicators'!B$1,FALSE),[1]Content_!$D$7=2,VLOOKUP('[1]Operational indicators'!$A53,[1]Translation!$A:$S,'[1]Operational indicators'!B$1+6,FALSE),[1]Content_!$D$7=3,VLOOKUP('[1]Operational indicators'!$A53,[1]Translation!$A:$S,'[1]Operational indicators'!B$1+12,FALSE))</f>
        <v>Гранулированный гербицид</v>
      </c>
      <c r="C54" s="165" t="str" cm="1">
        <f t="array" ref="C54">_xlfn.IFS([1]Content_!$D$7=1,VLOOKUP('[1]Operational indicators'!$A53,[1]Translation!$A:$S,'[1]Operational indicators'!C$1,FALSE),[1]Content_!$D$7=2,VLOOKUP('[1]Operational indicators'!$A53,[1]Translation!$A:$S,'[1]Operational indicators'!C$1+6,FALSE),[1]Content_!$D$7=3,VLOOKUP('[1]Operational indicators'!$A53,[1]Translation!$A:$S,'[1]Operational indicators'!C$1+12,FALSE))</f>
        <v>тонн</v>
      </c>
      <c r="D54" s="496">
        <v>0</v>
      </c>
      <c r="E54" s="496">
        <v>46.3</v>
      </c>
      <c r="F54" s="496">
        <v>12</v>
      </c>
      <c r="G54" s="496">
        <v>0</v>
      </c>
      <c r="H54" s="521" t="s">
        <v>270</v>
      </c>
    </row>
    <row r="55" spans="1:8" ht="17" x14ac:dyDescent="0.2">
      <c r="A55" s="2" t="s">
        <v>966</v>
      </c>
      <c r="B55" s="286" t="str" cm="1">
        <f t="array" ref="B55">_xlfn.IFS([1]Content_!$D$7=1,VLOOKUP('[1]Operational indicators'!$A54,[1]Translation!$A:$S,'[1]Operational indicators'!B$1,FALSE),[1]Content_!$D$7=2,VLOOKUP('[1]Operational indicators'!$A54,[1]Translation!$A:$S,'[1]Operational indicators'!B$1+6,FALSE),[1]Content_!$D$7=3,VLOOKUP('[1]Operational indicators'!$A54,[1]Translation!$A:$S,'[1]Operational indicators'!B$1+12,FALSE))</f>
        <v>БОПП</v>
      </c>
      <c r="C55" s="165" t="str" cm="1">
        <f t="array" ref="C55">_xlfn.IFS([1]Content_!$D$7=1,VLOOKUP('[1]Operational indicators'!$A54,[1]Translation!$A:$S,'[1]Operational indicators'!C$1,FALSE),[1]Content_!$D$7=2,VLOOKUP('[1]Operational indicators'!$A54,[1]Translation!$A:$S,'[1]Operational indicators'!C$1+6,FALSE),[1]Content_!$D$7=3,VLOOKUP('[1]Operational indicators'!$A54,[1]Translation!$A:$S,'[1]Operational indicators'!C$1+12,FALSE))</f>
        <v>тонн</v>
      </c>
      <c r="D55" s="496">
        <v>8312</v>
      </c>
      <c r="E55" s="496">
        <v>9300</v>
      </c>
      <c r="F55" s="496">
        <v>5300</v>
      </c>
      <c r="G55" s="496">
        <v>5833</v>
      </c>
      <c r="H55" s="521" t="s">
        <v>270</v>
      </c>
    </row>
    <row r="56" spans="1:8" ht="17" x14ac:dyDescent="0.2">
      <c r="A56" s="2" t="s">
        <v>967</v>
      </c>
      <c r="B56" s="286" t="str" cm="1">
        <f t="array" ref="B56">_xlfn.IFS([1]Content_!$D$7=1,VLOOKUP('[1]Operational indicators'!$A55,[1]Translation!$A:$S,'[1]Operational indicators'!B$1,FALSE),[1]Content_!$D$7=2,VLOOKUP('[1]Operational indicators'!$A55,[1]Translation!$A:$S,'[1]Operational indicators'!B$1+6,FALSE),[1]Content_!$D$7=3,VLOOKUP('[1]Operational indicators'!$A55,[1]Translation!$A:$S,'[1]Operational indicators'!B$1+12,FALSE))</f>
        <v>ПМ</v>
      </c>
      <c r="C56" s="165" t="str" cm="1">
        <f t="array" ref="C56">_xlfn.IFS([1]Content_!$D$7=1,VLOOKUP('[1]Operational indicators'!$A55,[1]Translation!$A:$S,'[1]Operational indicators'!C$1,FALSE),[1]Content_!$D$7=2,VLOOKUP('[1]Operational indicators'!$A55,[1]Translation!$A:$S,'[1]Operational indicators'!C$1+6,FALSE),[1]Content_!$D$7=3,VLOOKUP('[1]Operational indicators'!$A55,[1]Translation!$A:$S,'[1]Operational indicators'!C$1+12,FALSE))</f>
        <v>тыс. шт.</v>
      </c>
      <c r="D56" s="496">
        <v>17338</v>
      </c>
      <c r="E56" s="496">
        <v>15500</v>
      </c>
      <c r="F56" s="496">
        <v>15500</v>
      </c>
      <c r="G56" s="496">
        <v>17083</v>
      </c>
      <c r="H56" s="522" t="s">
        <v>270</v>
      </c>
    </row>
    <row r="57" spans="1:8" ht="16" customHeight="1" x14ac:dyDescent="0.2">
      <c r="A57" s="2" t="s">
        <v>968</v>
      </c>
      <c r="B57" s="112" t="str" cm="1">
        <f t="array" ref="B57">_xlfn.IFS([1]Content_!$D$7=1,VLOOKUP('[1]Operational indicators'!$A56,[1]Translation!$A:$S,'[1]Operational indicators'!B$1,FALSE),[1]Content_!$D$7=2,VLOOKUP('[1]Operational indicators'!$A56,[1]Translation!$A:$S,'[1]Operational indicators'!B$1+6,FALSE),[1]Content_!$D$7=3,VLOOKUP('[1]Operational indicators'!$A56,[1]Translation!$A:$S,'[1]Operational indicators'!B$1+12,FALSE))</f>
        <v>Добыча и переработка полезных ископаемых</v>
      </c>
      <c r="C57" s="112"/>
      <c r="D57" s="112"/>
      <c r="E57" s="112"/>
      <c r="F57" s="112"/>
      <c r="G57" s="112"/>
      <c r="H57" s="112"/>
    </row>
    <row r="58" spans="1:8" ht="17" x14ac:dyDescent="0.2">
      <c r="A58" s="2" t="s">
        <v>969</v>
      </c>
      <c r="B58" s="499" t="str" cm="1">
        <f t="array" ref="B58">_xlfn.IFS([1]Content_!$D$7=1,VLOOKUP('[1]Operational indicators'!$A57,[1]Translation!$A:$S,'[1]Operational indicators'!B$1,FALSE),[1]Content_!$D$7=2,VLOOKUP('[1]Operational indicators'!$A57,[1]Translation!$A:$S,'[1]Operational indicators'!B$1+6,FALSE),[1]Content_!$D$7=3,VLOOKUP('[1]Operational indicators'!$A57,[1]Translation!$A:$S,'[1]Operational indicators'!B$1+12,FALSE))</f>
        <v>Объем добычи природного урана</v>
      </c>
      <c r="C58" s="198" t="str" cm="1">
        <f t="array" ref="C58">_xlfn.IFS([1]Content_!$D$7=1,VLOOKUP('[1]Operational indicators'!$A57,[1]Translation!$A:$S,'[1]Operational indicators'!C$1,FALSE),[1]Content_!$D$7=2,VLOOKUP('[1]Operational indicators'!$A57,[1]Translation!$A:$S,'[1]Operational indicators'!C$1+6,FALSE),[1]Content_!$D$7=3,VLOOKUP('[1]Operational indicators'!$A57,[1]Translation!$A:$S,'[1]Operational indicators'!C$1+12,FALSE))</f>
        <v>тонн</v>
      </c>
      <c r="D58" s="502">
        <v>19587</v>
      </c>
      <c r="E58" s="502">
        <v>21834</v>
      </c>
      <c r="F58" s="502">
        <v>21279</v>
      </c>
      <c r="G58" s="502">
        <v>20996</v>
      </c>
      <c r="H58" s="523">
        <v>23351</v>
      </c>
    </row>
    <row r="59" spans="1:8" ht="17" x14ac:dyDescent="0.2">
      <c r="A59" s="2" t="s">
        <v>970</v>
      </c>
      <c r="B59" s="286" t="str" cm="1">
        <f t="array" ref="B59">_xlfn.IFS([1]Content_!$D$7=1,VLOOKUP('[1]Operational indicators'!$A58,[1]Translation!$A:$S,'[1]Operational indicators'!B$1,FALSE),[1]Content_!$D$7=2,VLOOKUP('[1]Operational indicators'!$A58,[1]Translation!$A:$S,'[1]Operational indicators'!B$1+6,FALSE),[1]Content_!$D$7=3,VLOOKUP('[1]Operational indicators'!$A58,[1]Translation!$A:$S,'[1]Operational indicators'!B$1+12,FALSE))</f>
        <v>Объем производства урановой продукции</v>
      </c>
      <c r="C59" s="165" t="str" cm="1">
        <f t="array" ref="C59">_xlfn.IFS([1]Content_!$D$7=1,VLOOKUP('[1]Operational indicators'!$A58,[1]Translation!$A:$S,'[1]Operational indicators'!C$1,FALSE),[1]Content_!$D$7=2,VLOOKUP('[1]Operational indicators'!$A58,[1]Translation!$A:$S,'[1]Operational indicators'!C$1+6,FALSE),[1]Content_!$D$7=3,VLOOKUP('[1]Operational indicators'!$A58,[1]Translation!$A:$S,'[1]Operational indicators'!C$1+12,FALSE))</f>
        <v>тонн</v>
      </c>
      <c r="D59" s="496">
        <v>19477</v>
      </c>
      <c r="E59" s="496">
        <v>21819</v>
      </c>
      <c r="F59" s="496">
        <v>21227</v>
      </c>
      <c r="G59" s="496">
        <v>21112</v>
      </c>
      <c r="H59" s="523">
        <v>23270</v>
      </c>
    </row>
    <row r="60" spans="1:8" ht="17" x14ac:dyDescent="0.2">
      <c r="A60" s="2" t="s">
        <v>971</v>
      </c>
      <c r="B60" s="286" t="str" cm="1">
        <f t="array" ref="B60">_xlfn.IFS([1]Content_!$D$7=1,VLOOKUP('[1]Operational indicators'!$A59,[1]Translation!$A:$S,'[1]Operational indicators'!B$1,FALSE),[1]Content_!$D$7=2,VLOOKUP('[1]Operational indicators'!$A59,[1]Translation!$A:$S,'[1]Operational indicators'!B$1+6,FALSE),[1]Content_!$D$7=3,VLOOKUP('[1]Operational indicators'!$A59,[1]Translation!$A:$S,'[1]Operational indicators'!B$1+12,FALSE))</f>
        <v>Объем производства редких металлов</v>
      </c>
      <c r="C60" s="165" t="str" cm="1">
        <f t="array" ref="C60">_xlfn.IFS([1]Content_!$D$7=1,VLOOKUP('[1]Operational indicators'!$A59,[1]Translation!$A:$S,'[1]Operational indicators'!C$1,FALSE),[1]Content_!$D$7=2,VLOOKUP('[1]Operational indicators'!$A59,[1]Translation!$A:$S,'[1]Operational indicators'!C$1+6,FALSE),[1]Content_!$D$7=3,VLOOKUP('[1]Operational indicators'!$A59,[1]Translation!$A:$S,'[1]Operational indicators'!C$1+12,FALSE))</f>
        <v>тонн</v>
      </c>
      <c r="D60" s="496">
        <v>1529.5</v>
      </c>
      <c r="E60" s="496">
        <v>1580.1</v>
      </c>
      <c r="F60" s="496">
        <v>1468.6</v>
      </c>
      <c r="G60" s="496">
        <v>1004.3</v>
      </c>
      <c r="H60" s="521">
        <v>884</v>
      </c>
    </row>
    <row r="61" spans="1:8" ht="17" x14ac:dyDescent="0.2">
      <c r="A61" s="2" t="s">
        <v>972</v>
      </c>
      <c r="B61" s="286" t="str" cm="1">
        <f t="array" ref="B61">_xlfn.IFS([1]Content_!$D$7=1,VLOOKUP('[1]Operational indicators'!$A60,[1]Translation!$A:$S,'[1]Operational indicators'!B$1,FALSE),[1]Content_!$D$7=2,VLOOKUP('[1]Operational indicators'!$A60,[1]Translation!$A:$S,'[1]Operational indicators'!B$1+6,FALSE),[1]Content_!$D$7=3,VLOOKUP('[1]Operational indicators'!$A60,[1]Translation!$A:$S,'[1]Operational indicators'!B$1+12,FALSE))</f>
        <v>Объем добычи и переработки руды</v>
      </c>
      <c r="C61" s="165" t="str" cm="1">
        <f t="array" ref="C61">_xlfn.IFS([1]Content_!$D$7=1,VLOOKUP('[1]Operational indicators'!$A60,[1]Translation!$A:$S,'[1]Operational indicators'!C$1,FALSE),[1]Content_!$D$7=2,VLOOKUP('[1]Operational indicators'!$A60,[1]Translation!$A:$S,'[1]Operational indicators'!C$1+6,FALSE),[1]Content_!$D$7=3,VLOOKUP('[1]Operational indicators'!$A60,[1]Translation!$A:$S,'[1]Operational indicators'!C$1+12,FALSE))</f>
        <v>тонн</v>
      </c>
      <c r="D61" s="496">
        <v>0</v>
      </c>
      <c r="E61" s="496">
        <v>0</v>
      </c>
      <c r="F61" s="496">
        <v>181544</v>
      </c>
      <c r="G61" s="496">
        <v>0</v>
      </c>
      <c r="H61" s="521" t="s">
        <v>270</v>
      </c>
    </row>
    <row r="62" spans="1:8" ht="17" x14ac:dyDescent="0.2">
      <c r="A62" s="2" t="s">
        <v>973</v>
      </c>
      <c r="B62" s="286" t="str" cm="1">
        <f t="array" ref="B62">_xlfn.IFS([1]Content_!$D$7=1,VLOOKUP('[1]Operational indicators'!$A61,[1]Translation!$A:$S,'[1]Operational indicators'!B$1,FALSE),[1]Content_!$D$7=2,VLOOKUP('[1]Operational indicators'!$A61,[1]Translation!$A:$S,'[1]Operational indicators'!B$1+6,FALSE),[1]Content_!$D$7=3,VLOOKUP('[1]Operational indicators'!$A61,[1]Translation!$A:$S,'[1]Operational indicators'!B$1+12,FALSE))</f>
        <v>Производство готовой продукции: аффинированное золото</v>
      </c>
      <c r="C62" s="165" t="str" cm="1">
        <f t="array" ref="C62">_xlfn.IFS([1]Content_!$D$7=1,VLOOKUP('[1]Operational indicators'!$A61,[1]Translation!$A:$S,'[1]Operational indicators'!C$1,FALSE),[1]Content_!$D$7=2,VLOOKUP('[1]Operational indicators'!$A61,[1]Translation!$A:$S,'[1]Operational indicators'!C$1+6,FALSE),[1]Content_!$D$7=3,VLOOKUP('[1]Operational indicators'!$A61,[1]Translation!$A:$S,'[1]Operational indicators'!C$1+12,FALSE))</f>
        <v>тонн</v>
      </c>
      <c r="D62" s="496">
        <v>33.5</v>
      </c>
      <c r="E62" s="496">
        <v>51.1</v>
      </c>
      <c r="F62" s="496">
        <v>55.6</v>
      </c>
      <c r="G62" s="496">
        <v>52.2</v>
      </c>
      <c r="H62" s="521">
        <v>55</v>
      </c>
    </row>
    <row r="63" spans="1:8" ht="17" x14ac:dyDescent="0.2">
      <c r="A63" s="2" t="s">
        <v>974</v>
      </c>
      <c r="B63" s="286" t="str" cm="1">
        <f t="array" ref="B63">_xlfn.IFS([1]Content_!$D$7=1,VLOOKUP('[1]Operational indicators'!$A62,[1]Translation!$A:$S,'[1]Operational indicators'!B$1,FALSE),[1]Content_!$D$7=2,VLOOKUP('[1]Operational indicators'!$A62,[1]Translation!$A:$S,'[1]Operational indicators'!B$1+6,FALSE),[1]Content_!$D$7=3,VLOOKUP('[1]Operational indicators'!$A62,[1]Translation!$A:$S,'[1]Operational indicators'!B$1+12,FALSE))</f>
        <v>Производство готовой продукции: аффинированное серебро</v>
      </c>
      <c r="C63" s="165" t="str" cm="1">
        <f t="array" ref="C63">_xlfn.IFS([1]Content_!$D$7=1,VLOOKUP('[1]Operational indicators'!$A62,[1]Translation!$A:$S,'[1]Operational indicators'!C$1,FALSE),[1]Content_!$D$7=2,VLOOKUP('[1]Operational indicators'!$A62,[1]Translation!$A:$S,'[1]Operational indicators'!C$1+6,FALSE),[1]Content_!$D$7=3,VLOOKUP('[1]Operational indicators'!$A62,[1]Translation!$A:$S,'[1]Operational indicators'!C$1+12,FALSE))</f>
        <v>тонн</v>
      </c>
      <c r="D63" s="496">
        <v>9</v>
      </c>
      <c r="E63" s="496">
        <v>6.4</v>
      </c>
      <c r="F63" s="496">
        <v>8.3000000000000007</v>
      </c>
      <c r="G63" s="496">
        <v>5.2</v>
      </c>
      <c r="H63" s="521">
        <v>6</v>
      </c>
    </row>
    <row r="64" spans="1:8" ht="17" x14ac:dyDescent="0.2">
      <c r="A64" s="2" t="s">
        <v>975</v>
      </c>
      <c r="B64" s="286" t="str" cm="1">
        <f t="array" ref="B64">_xlfn.IFS([1]Content_!$D$7=1,VLOOKUP('[1]Operational indicators'!$A63,[1]Translation!$A:$S,'[1]Operational indicators'!B$1,FALSE),[1]Content_!$D$7=2,VLOOKUP('[1]Operational indicators'!$A63,[1]Translation!$A:$S,'[1]Operational indicators'!B$1+6,FALSE),[1]Content_!$D$7=3,VLOOKUP('[1]Operational indicators'!$A63,[1]Translation!$A:$S,'[1]Operational indicators'!B$1+12,FALSE))</f>
        <v>Производство готовой продукции: кремний</v>
      </c>
      <c r="C64" s="165" t="str" cm="1">
        <f t="array" ref="C64">_xlfn.IFS([1]Content_!$D$7=1,VLOOKUP('[1]Operational indicators'!$A63,[1]Translation!$A:$S,'[1]Operational indicators'!C$1,FALSE),[1]Content_!$D$7=2,VLOOKUP('[1]Operational indicators'!$A63,[1]Translation!$A:$S,'[1]Operational indicators'!C$1+6,FALSE),[1]Content_!$D$7=3,VLOOKUP('[1]Operational indicators'!$A63,[1]Translation!$A:$S,'[1]Operational indicators'!C$1+12,FALSE))</f>
        <v>тонн</v>
      </c>
      <c r="D64" s="496">
        <v>0</v>
      </c>
      <c r="E64" s="496">
        <v>0</v>
      </c>
      <c r="F64" s="496">
        <v>0</v>
      </c>
      <c r="G64" s="496">
        <v>0</v>
      </c>
      <c r="H64" s="520" t="s">
        <v>270</v>
      </c>
    </row>
    <row r="65" spans="1:8" ht="17" x14ac:dyDescent="0.2">
      <c r="A65" s="2" t="s">
        <v>976</v>
      </c>
      <c r="B65" s="500" t="str" cm="1">
        <f t="array" ref="B65">_xlfn.IFS([1]Content_!$D$7=1,VLOOKUP('[1]Operational indicators'!$A64,[1]Translation!$A:$S,'[1]Operational indicators'!B$1,FALSE),[1]Content_!$D$7=2,VLOOKUP('[1]Operational indicators'!$A64,[1]Translation!$A:$S,'[1]Operational indicators'!B$1+6,FALSE),[1]Content_!$D$7=3,VLOOKUP('[1]Operational indicators'!$A64,[1]Translation!$A:$S,'[1]Operational indicators'!B$1+12,FALSE))</f>
        <v>Производство готовой продукции: кварц</v>
      </c>
      <c r="C65" s="200" t="str" cm="1">
        <f t="array" ref="C65">_xlfn.IFS([1]Content_!$D$7=1,VLOOKUP('[1]Operational indicators'!$A64,[1]Translation!$A:$S,'[1]Operational indicators'!C$1,FALSE),[1]Content_!$D$7=2,VLOOKUP('[1]Operational indicators'!$A64,[1]Translation!$A:$S,'[1]Operational indicators'!C$1+6,FALSE),[1]Content_!$D$7=3,VLOOKUP('[1]Operational indicators'!$A64,[1]Translation!$A:$S,'[1]Operational indicators'!C$1+12,FALSE))</f>
        <v>тонн</v>
      </c>
      <c r="D65" s="503">
        <v>0</v>
      </c>
      <c r="E65" s="503">
        <v>0</v>
      </c>
      <c r="F65" s="503">
        <v>0</v>
      </c>
      <c r="G65" s="503">
        <v>0</v>
      </c>
      <c r="H65" s="525" t="s">
        <v>270</v>
      </c>
    </row>
    <row r="66" spans="1:8" ht="16" customHeight="1" x14ac:dyDescent="0.2">
      <c r="A66" s="2" t="s">
        <v>977</v>
      </c>
      <c r="B66" s="112" t="str" cm="1">
        <f t="array" ref="B66">_xlfn.IFS([1]Content_!$D$7=1,VLOOKUP('[1]Operational indicators'!$A65,[1]Translation!$A:$S,'[1]Operational indicators'!B$1,FALSE),[1]Content_!$D$7=2,VLOOKUP('[1]Operational indicators'!$A65,[1]Translation!$A:$S,'[1]Operational indicators'!B$1+6,FALSE),[1]Content_!$D$7=3,VLOOKUP('[1]Operational indicators'!$A65,[1]Translation!$A:$S,'[1]Operational indicators'!B$1+12,FALSE))</f>
        <v>Общий объем экспорта продукции в натуральных величинах</v>
      </c>
      <c r="C66" s="112"/>
      <c r="D66" s="112"/>
      <c r="E66" s="112"/>
      <c r="F66" s="112"/>
      <c r="G66" s="112"/>
      <c r="H66" s="557"/>
    </row>
    <row r="67" spans="1:8" ht="17" x14ac:dyDescent="0.2">
      <c r="A67" s="2" t="s">
        <v>978</v>
      </c>
      <c r="B67" s="286" t="str" cm="1">
        <f t="array" ref="B67">_xlfn.IFS([1]Content_!$D$7=1,VLOOKUP('[1]Operational indicators'!$A66,[1]Translation!$A:$S,'[1]Operational indicators'!B$1,FALSE),[1]Content_!$D$7=2,VLOOKUP('[1]Operational indicators'!$A66,[1]Translation!$A:$S,'[1]Operational indicators'!B$1+6,FALSE),[1]Content_!$D$7=3,VLOOKUP('[1]Operational indicators'!$A66,[1]Translation!$A:$S,'[1]Operational indicators'!B$1+12,FALSE))</f>
        <v>Объем реализации U3O8 (консолидированный)</v>
      </c>
      <c r="C67" s="165" t="str" cm="1">
        <f t="array" ref="C67">_xlfn.IFS([1]Content_!$D$7=1,VLOOKUP('[1]Operational indicators'!$A66,[1]Translation!$A:$S,'[1]Operational indicators'!C$1,FALSE),[1]Content_!$D$7=2,VLOOKUP('[1]Operational indicators'!$A66,[1]Translation!$A:$S,'[1]Operational indicators'!C$1+6,FALSE),[1]Content_!$D$7=3,VLOOKUP('[1]Operational indicators'!$A66,[1]Translation!$A:$S,'[1]Operational indicators'!C$1+12,FALSE))</f>
        <v>тонн</v>
      </c>
      <c r="D67" s="496">
        <v>16432</v>
      </c>
      <c r="E67" s="496">
        <v>16526</v>
      </c>
      <c r="F67" s="496">
        <v>16358</v>
      </c>
      <c r="G67" s="496">
        <v>18069</v>
      </c>
      <c r="H67" s="523">
        <v>16670</v>
      </c>
    </row>
    <row r="68" spans="1:8" ht="17" x14ac:dyDescent="0.2">
      <c r="A68" s="2" t="s">
        <v>979</v>
      </c>
      <c r="B68" s="286" t="str" cm="1">
        <f t="array" ref="B68">_xlfn.IFS([1]Content_!$D$7=1,VLOOKUP('[1]Operational indicators'!$A67,[1]Translation!$A:$S,'[1]Operational indicators'!B$1,FALSE),[1]Content_!$D$7=2,VLOOKUP('[1]Operational indicators'!$A67,[1]Translation!$A:$S,'[1]Operational indicators'!B$1+6,FALSE),[1]Content_!$D$7=3,VLOOKUP('[1]Operational indicators'!$A67,[1]Translation!$A:$S,'[1]Operational indicators'!B$1+12,FALSE))</f>
        <v>вкл. объем реализации Компании</v>
      </c>
      <c r="C68" s="165" t="str" cm="1">
        <f t="array" ref="C68">_xlfn.IFS([1]Content_!$D$7=1,VLOOKUP('[1]Operational indicators'!$A67,[1]Translation!$A:$S,'[1]Operational indicators'!C$1,FALSE),[1]Content_!$D$7=2,VLOOKUP('[1]Operational indicators'!$A67,[1]Translation!$A:$S,'[1]Operational indicators'!C$1+6,FALSE),[1]Content_!$D$7=3,VLOOKUP('[1]Operational indicators'!$A67,[1]Translation!$A:$S,'[1]Operational indicators'!C$1+12,FALSE))</f>
        <v>тонн</v>
      </c>
      <c r="D68" s="496">
        <v>14126</v>
      </c>
      <c r="E68" s="496">
        <v>13586</v>
      </c>
      <c r="F68" s="496">
        <v>13572</v>
      </c>
      <c r="G68" s="496">
        <v>14950</v>
      </c>
      <c r="H68" s="514">
        <v>12769</v>
      </c>
    </row>
    <row r="69" spans="1:8" ht="16" customHeight="1" x14ac:dyDescent="0.2">
      <c r="A69" s="2" t="s">
        <v>980</v>
      </c>
      <c r="B69" s="112" t="str" cm="1">
        <f t="array" ref="B69">_xlfn.IFS([1]Content_!$D$7=1,VLOOKUP('[1]Operational indicators'!$A68,[1]Translation!$A:$S,'[1]Operational indicators'!B$1,FALSE),[1]Content_!$D$7=2,VLOOKUP('[1]Operational indicators'!$A68,[1]Translation!$A:$S,'[1]Operational indicators'!B$1+6,FALSE),[1]Content_!$D$7=3,VLOOKUP('[1]Operational indicators'!$A68,[1]Translation!$A:$S,'[1]Operational indicators'!B$1+12,FALSE))</f>
        <v>Объем продаж редких металлов</v>
      </c>
      <c r="C69" s="112"/>
      <c r="D69" s="112"/>
      <c r="E69" s="112"/>
      <c r="F69" s="112"/>
      <c r="G69" s="112"/>
      <c r="H69" s="211" t="s">
        <v>270</v>
      </c>
    </row>
    <row r="70" spans="1:8" ht="17" x14ac:dyDescent="0.2">
      <c r="A70" s="2" t="s">
        <v>981</v>
      </c>
      <c r="B70" s="286" t="str" cm="1">
        <f t="array" ref="B70">_xlfn.IFS([1]Content_!$D$7=1,VLOOKUP('[1]Operational indicators'!$A69,[1]Translation!$A:$S,'[1]Operational indicators'!B$1,FALSE),[1]Content_!$D$7=2,VLOOKUP('[1]Operational indicators'!$A69,[1]Translation!$A:$S,'[1]Operational indicators'!B$1+6,FALSE),[1]Content_!$D$7=3,VLOOKUP('[1]Operational indicators'!$A69,[1]Translation!$A:$S,'[1]Operational indicators'!B$1+12,FALSE))</f>
        <v>Бериллиевая продукция</v>
      </c>
      <c r="C70" s="165" t="str" cm="1">
        <f t="array" ref="C70">_xlfn.IFS([1]Content_!$D$7=1,VLOOKUP('[1]Operational indicators'!$A69,[1]Translation!$A:$S,'[1]Operational indicators'!C$1,FALSE),[1]Content_!$D$7=2,VLOOKUP('[1]Operational indicators'!$A69,[1]Translation!$A:$S,'[1]Operational indicators'!C$1+6,FALSE),[1]Content_!$D$7=3,VLOOKUP('[1]Operational indicators'!$A69,[1]Translation!$A:$S,'[1]Operational indicators'!C$1+12,FALSE))</f>
        <v>тонн</v>
      </c>
      <c r="D70" s="496">
        <v>1375.08</v>
      </c>
      <c r="E70" s="496">
        <v>1529.31</v>
      </c>
      <c r="F70" s="496">
        <v>1332.46</v>
      </c>
      <c r="G70" s="496">
        <v>842.8</v>
      </c>
      <c r="H70" s="521">
        <v>735</v>
      </c>
    </row>
    <row r="71" spans="1:8" ht="17" x14ac:dyDescent="0.2">
      <c r="A71" s="2" t="s">
        <v>982</v>
      </c>
      <c r="B71" s="286" t="str" cm="1">
        <f t="array" ref="B71">_xlfn.IFS([1]Content_!$D$7=1,VLOOKUP('[1]Operational indicators'!$A70,[1]Translation!$A:$S,'[1]Operational indicators'!B$1,FALSE),[1]Content_!$D$7=2,VLOOKUP('[1]Operational indicators'!$A70,[1]Translation!$A:$S,'[1]Operational indicators'!B$1+6,FALSE),[1]Content_!$D$7=3,VLOOKUP('[1]Operational indicators'!$A70,[1]Translation!$A:$S,'[1]Operational indicators'!B$1+12,FALSE))</f>
        <v>Танталовая продукция</v>
      </c>
      <c r="C71" s="165" t="str" cm="1">
        <f t="array" ref="C71">_xlfn.IFS([1]Content_!$D$7=1,VLOOKUP('[1]Operational indicators'!$A70,[1]Translation!$A:$S,'[1]Operational indicators'!C$1,FALSE),[1]Content_!$D$7=2,VLOOKUP('[1]Operational indicators'!$A70,[1]Translation!$A:$S,'[1]Operational indicators'!C$1+6,FALSE),[1]Content_!$D$7=3,VLOOKUP('[1]Operational indicators'!$A70,[1]Translation!$A:$S,'[1]Operational indicators'!C$1+12,FALSE))</f>
        <v>тонн</v>
      </c>
      <c r="D71" s="496">
        <v>143.72999999999999</v>
      </c>
      <c r="E71" s="496">
        <v>165.4</v>
      </c>
      <c r="F71" s="496">
        <v>165.52</v>
      </c>
      <c r="G71" s="496">
        <v>153.80000000000001</v>
      </c>
      <c r="H71" s="521">
        <v>142</v>
      </c>
    </row>
    <row r="72" spans="1:8" ht="17" x14ac:dyDescent="0.2">
      <c r="A72" s="2" t="s">
        <v>983</v>
      </c>
      <c r="B72" s="286" t="str" cm="1">
        <f t="array" ref="B72">_xlfn.IFS([1]Content_!$D$7=1,VLOOKUP('[1]Operational indicators'!$A71,[1]Translation!$A:$S,'[1]Operational indicators'!B$1,FALSE),[1]Content_!$D$7=2,VLOOKUP('[1]Operational indicators'!$A71,[1]Translation!$A:$S,'[1]Operational indicators'!B$1+6,FALSE),[1]Content_!$D$7=3,VLOOKUP('[1]Operational indicators'!$A71,[1]Translation!$A:$S,'[1]Operational indicators'!B$1+12,FALSE))</f>
        <v>Ниобиевая продукция</v>
      </c>
      <c r="C72" s="165" t="str" cm="1">
        <f t="array" ref="C72">_xlfn.IFS([1]Content_!$D$7=1,VLOOKUP('[1]Operational indicators'!$A71,[1]Translation!$A:$S,'[1]Operational indicators'!C$1,FALSE),[1]Content_!$D$7=2,VLOOKUP('[1]Operational indicators'!$A71,[1]Translation!$A:$S,'[1]Operational indicators'!C$1+6,FALSE),[1]Content_!$D$7=3,VLOOKUP('[1]Operational indicators'!$A71,[1]Translation!$A:$S,'[1]Operational indicators'!C$1+12,FALSE))</f>
        <v>тонн</v>
      </c>
      <c r="D72" s="496">
        <v>16.11</v>
      </c>
      <c r="E72" s="496">
        <v>8.24</v>
      </c>
      <c r="F72" s="496">
        <v>13.45</v>
      </c>
      <c r="G72" s="496">
        <v>7.7</v>
      </c>
      <c r="H72" s="522">
        <v>9</v>
      </c>
    </row>
    <row r="73" spans="1:8" ht="16" customHeight="1" x14ac:dyDescent="0.2">
      <c r="A73" s="2" t="s">
        <v>984</v>
      </c>
      <c r="B73" s="112" t="str" cm="1">
        <f t="array" ref="B73">_xlfn.IFS([1]Content_!$D$7=1,VLOOKUP('[1]Operational indicators'!$A72,[1]Translation!$A:$S,'[1]Operational indicators'!B$1,FALSE),[1]Content_!$D$7=2,VLOOKUP('[1]Operational indicators'!$A72,[1]Translation!$A:$S,'[1]Operational indicators'!B$1+6,FALSE),[1]Content_!$D$7=3,VLOOKUP('[1]Operational indicators'!$A72,[1]Translation!$A:$S,'[1]Operational indicators'!B$1+12,FALSE))</f>
        <v>Услуги связи</v>
      </c>
      <c r="C73" s="112"/>
      <c r="D73" s="112"/>
      <c r="E73" s="112"/>
      <c r="F73" s="112"/>
      <c r="G73" s="112"/>
      <c r="H73" s="211" t="s">
        <v>270</v>
      </c>
    </row>
    <row r="74" spans="1:8" ht="17" x14ac:dyDescent="0.2">
      <c r="A74" s="2" t="s">
        <v>985</v>
      </c>
      <c r="B74" s="286" t="str" cm="1">
        <f t="array" ref="B74">_xlfn.IFS([1]Content_!$D$7=1,VLOOKUP('[1]Operational indicators'!$A73,[1]Translation!$A:$S,'[1]Operational indicators'!B$1,FALSE),[1]Content_!$D$7=2,VLOOKUP('[1]Operational indicators'!$A73,[1]Translation!$A:$S,'[1]Operational indicators'!B$1+6,FALSE),[1]Content_!$D$7=3,VLOOKUP('[1]Operational indicators'!$A73,[1]Translation!$A:$S,'[1]Operational indicators'!B$1+12,FALSE))</f>
        <v>Число фиксированных линий</v>
      </c>
      <c r="C74" s="165" t="str" cm="1">
        <f t="array" ref="C74">_xlfn.IFS([1]Content_!$D$7=1,VLOOKUP('[1]Operational indicators'!$A73,[1]Translation!$A:$S,'[1]Operational indicators'!C$1,FALSE),[1]Content_!$D$7=2,VLOOKUP('[1]Operational indicators'!$A73,[1]Translation!$A:$S,'[1]Operational indicators'!C$1+6,FALSE),[1]Content_!$D$7=3,VLOOKUP('[1]Operational indicators'!$A73,[1]Translation!$A:$S,'[1]Operational indicators'!C$1+12,FALSE))</f>
        <v>тыс. линий</v>
      </c>
      <c r="D74" s="496">
        <v>0</v>
      </c>
      <c r="E74" s="496">
        <v>2774.5549999999998</v>
      </c>
      <c r="F74" s="496">
        <v>2651.4540000000002</v>
      </c>
      <c r="G74" s="496">
        <v>2510.5070000000001</v>
      </c>
      <c r="H74" s="523">
        <v>2278</v>
      </c>
    </row>
    <row r="75" spans="1:8" ht="17" x14ac:dyDescent="0.2">
      <c r="A75" s="2" t="s">
        <v>986</v>
      </c>
      <c r="B75" s="286" t="str" cm="1">
        <f t="array" ref="B75">_xlfn.IFS([1]Content_!$D$7=1,VLOOKUP('[1]Operational indicators'!$A74,[1]Translation!$A:$S,'[1]Operational indicators'!B$1,FALSE),[1]Content_!$D$7=2,VLOOKUP('[1]Operational indicators'!$A74,[1]Translation!$A:$S,'[1]Operational indicators'!B$1+6,FALSE),[1]Content_!$D$7=3,VLOOKUP('[1]Operational indicators'!$A74,[1]Translation!$A:$S,'[1]Operational indicators'!B$1+12,FALSE))</f>
        <v>Количество абонентов широкополосного доступа</v>
      </c>
      <c r="C75" s="165" t="str" cm="1">
        <f t="array" ref="C75">_xlfn.IFS([1]Content_!$D$7=1,VLOOKUP('[1]Operational indicators'!$A74,[1]Translation!$A:$S,'[1]Operational indicators'!C$1,FALSE),[1]Content_!$D$7=2,VLOOKUP('[1]Operational indicators'!$A74,[1]Translation!$A:$S,'[1]Operational indicators'!C$1+6,FALSE),[1]Content_!$D$7=3,VLOOKUP('[1]Operational indicators'!$A74,[1]Translation!$A:$S,'[1]Operational indicators'!C$1+12,FALSE))</f>
        <v>тыс. портов</v>
      </c>
      <c r="D75" s="496">
        <v>0</v>
      </c>
      <c r="E75" s="496">
        <v>1860.7059999999999</v>
      </c>
      <c r="F75" s="496">
        <v>1863.2280000000001</v>
      </c>
      <c r="G75" s="496">
        <v>1889.309</v>
      </c>
      <c r="H75" s="523">
        <v>1858</v>
      </c>
    </row>
    <row r="76" spans="1:8" ht="17" x14ac:dyDescent="0.2">
      <c r="A76" s="2" t="s">
        <v>987</v>
      </c>
      <c r="B76" s="286" t="str" cm="1">
        <f t="array" ref="B76">_xlfn.IFS([1]Content_!$D$7=1,VLOOKUP('[1]Operational indicators'!$A75,[1]Translation!$A:$S,'[1]Operational indicators'!B$1,FALSE),[1]Content_!$D$7=2,VLOOKUP('[1]Operational indicators'!$A75,[1]Translation!$A:$S,'[1]Operational indicators'!B$1+6,FALSE),[1]Content_!$D$7=3,VLOOKUP('[1]Operational indicators'!$A75,[1]Translation!$A:$S,'[1]Operational indicators'!B$1+12,FALSE))</f>
        <v>Количество абонентов платного ТВ</v>
      </c>
      <c r="C76" s="165" t="str" cm="1">
        <f t="array" ref="C76">_xlfn.IFS([1]Content_!$D$7=1,VLOOKUP('[1]Operational indicators'!$A75,[1]Translation!$A:$S,'[1]Operational indicators'!C$1,FALSE),[1]Content_!$D$7=2,VLOOKUP('[1]Operational indicators'!$A75,[1]Translation!$A:$S,'[1]Operational indicators'!C$1+6,FALSE),[1]Content_!$D$7=3,VLOOKUP('[1]Operational indicators'!$A75,[1]Translation!$A:$S,'[1]Operational indicators'!C$1+12,FALSE))</f>
        <v>тыс. точек</v>
      </c>
      <c r="D76" s="496">
        <v>0</v>
      </c>
      <c r="E76" s="496">
        <v>918.72</v>
      </c>
      <c r="F76" s="496">
        <v>930.68200000000002</v>
      </c>
      <c r="G76" s="496">
        <v>1049.2170000000001</v>
      </c>
      <c r="H76" s="523">
        <v>1162</v>
      </c>
    </row>
    <row r="77" spans="1:8" ht="17" x14ac:dyDescent="0.2">
      <c r="A77" s="2" t="s">
        <v>988</v>
      </c>
      <c r="B77" s="286" t="str" cm="1">
        <f t="array" ref="B77">_xlfn.IFS([1]Content_!$D$7=1,VLOOKUP('[1]Operational indicators'!$A76,[1]Translation!$A:$S,'[1]Operational indicators'!B$1,FALSE),[1]Content_!$D$7=2,VLOOKUP('[1]Operational indicators'!$A76,[1]Translation!$A:$S,'[1]Operational indicators'!B$1+6,FALSE),[1]Content_!$D$7=3,VLOOKUP('[1]Operational indicators'!$A76,[1]Translation!$A:$S,'[1]Operational indicators'!B$1+12,FALSE))</f>
        <v>Количество абонентов мобильной связи</v>
      </c>
      <c r="C77" s="165" t="str" cm="1">
        <f t="array" ref="C77">_xlfn.IFS([1]Content_!$D$7=1,VLOOKUP('[1]Operational indicators'!$A76,[1]Translation!$A:$S,'[1]Operational indicators'!C$1,FALSE),[1]Content_!$D$7=2,VLOOKUP('[1]Operational indicators'!$A76,[1]Translation!$A:$S,'[1]Operational indicators'!C$1+6,FALSE),[1]Content_!$D$7=3,VLOOKUP('[1]Operational indicators'!$A76,[1]Translation!$A:$S,'[1]Operational indicators'!C$1+12,FALSE))</f>
        <v>млн. абонентов</v>
      </c>
      <c r="D77" s="496">
        <v>0</v>
      </c>
      <c r="E77" s="496">
        <v>14.543324999999999</v>
      </c>
      <c r="F77" s="496">
        <v>14.548861</v>
      </c>
      <c r="G77" s="496">
        <v>14.471526000000001</v>
      </c>
      <c r="H77" s="522">
        <v>15</v>
      </c>
    </row>
    <row r="78" spans="1:8" ht="16" customHeight="1" x14ac:dyDescent="0.2">
      <c r="A78" s="2" t="s">
        <v>989</v>
      </c>
      <c r="B78" s="112" t="str" cm="1">
        <f t="array" ref="B78">_xlfn.IFS([1]Content_!$D$7=1,VLOOKUP('[1]Operational indicators'!$A77,[1]Translation!$A:$S,'[1]Operational indicators'!B$1,FALSE),[1]Content_!$D$7=2,VLOOKUP('[1]Operational indicators'!$A77,[1]Translation!$A:$S,'[1]Operational indicators'!B$1+6,FALSE),[1]Content_!$D$7=3,VLOOKUP('[1]Operational indicators'!$A77,[1]Translation!$A:$S,'[1]Operational indicators'!B$1+12,FALSE))</f>
        <v>Авиаперевозки</v>
      </c>
      <c r="C78" s="112"/>
      <c r="D78" s="112"/>
      <c r="E78" s="112"/>
      <c r="F78" s="112"/>
      <c r="G78" s="112"/>
      <c r="H78" s="211"/>
    </row>
    <row r="79" spans="1:8" ht="17" x14ac:dyDescent="0.2">
      <c r="A79" s="2" t="s">
        <v>990</v>
      </c>
      <c r="B79" s="286" t="str" cm="1">
        <f t="array" ref="B79">_xlfn.IFS([1]Content_!$D$7=1,VLOOKUP('[1]Operational indicators'!$A78,[1]Translation!$A:$S,'[1]Operational indicators'!B$1,FALSE),[1]Content_!$D$7=2,VLOOKUP('[1]Operational indicators'!$A78,[1]Translation!$A:$S,'[1]Operational indicators'!B$1+6,FALSE),[1]Content_!$D$7=3,VLOOKUP('[1]Operational indicators'!$A78,[1]Translation!$A:$S,'[1]Operational indicators'!B$1+12,FALSE))</f>
        <v>Количество вылетов</v>
      </c>
      <c r="C79" s="165" t="str" cm="1">
        <f t="array" ref="C79">_xlfn.IFS([1]Content_!$D$7=1,VLOOKUP('[1]Operational indicators'!$A78,[1]Translation!$A:$S,'[1]Operational indicators'!C$1,FALSE),[1]Content_!$D$7=2,VLOOKUP('[1]Operational indicators'!$A78,[1]Translation!$A:$S,'[1]Operational indicators'!C$1+6,FALSE),[1]Content_!$D$7=3,VLOOKUP('[1]Operational indicators'!$A78,[1]Translation!$A:$S,'[1]Operational indicators'!C$1+12,FALSE))</f>
        <v>кол-во</v>
      </c>
      <c r="D79" s="496">
        <v>30955</v>
      </c>
      <c r="E79" s="496">
        <v>47113</v>
      </c>
      <c r="F79" s="496">
        <v>51819</v>
      </c>
      <c r="G79" s="496">
        <v>55068</v>
      </c>
      <c r="H79" s="521" t="s">
        <v>270</v>
      </c>
    </row>
    <row r="80" spans="1:8" ht="17" x14ac:dyDescent="0.2">
      <c r="A80" s="2" t="s">
        <v>991</v>
      </c>
      <c r="B80" s="286" t="str" cm="1">
        <f t="array" ref="B80">_xlfn.IFS([1]Content_!$D$7=1,VLOOKUP('[1]Operational indicators'!$A79,[1]Translation!$A:$S,'[1]Operational indicators'!B$1,FALSE),[1]Content_!$D$7=2,VLOOKUP('[1]Operational indicators'!$A79,[1]Translation!$A:$S,'[1]Operational indicators'!B$1+6,FALSE),[1]Content_!$D$7=3,VLOOKUP('[1]Operational indicators'!$A79,[1]Translation!$A:$S,'[1]Operational indicators'!B$1+12,FALSE))</f>
        <v>Средний возраст флота</v>
      </c>
      <c r="C80" s="165" t="str" cm="1">
        <f t="array" ref="C80">_xlfn.IFS([1]Content_!$D$7=1,VLOOKUP('[1]Operational indicators'!$A79,[1]Translation!$A:$S,'[1]Operational indicators'!C$1,FALSE),[1]Content_!$D$7=2,VLOOKUP('[1]Operational indicators'!$A79,[1]Translation!$A:$S,'[1]Operational indicators'!C$1+6,FALSE),[1]Content_!$D$7=3,VLOOKUP('[1]Operational indicators'!$A79,[1]Translation!$A:$S,'[1]Operational indicators'!C$1+12,FALSE))</f>
        <v>кол-во лет</v>
      </c>
      <c r="D80" s="493">
        <v>5.0999999999999996</v>
      </c>
      <c r="E80" s="493">
        <v>4.7</v>
      </c>
      <c r="F80" s="493">
        <v>5</v>
      </c>
      <c r="G80" s="493">
        <v>5.3</v>
      </c>
      <c r="H80" s="521" t="s">
        <v>270</v>
      </c>
    </row>
    <row r="81" spans="1:8" ht="17" x14ac:dyDescent="0.2">
      <c r="A81" s="2" t="s">
        <v>992</v>
      </c>
      <c r="B81" s="286" t="str" cm="1">
        <f t="array" ref="B81">_xlfn.IFS([1]Content_!$D$7=1,VLOOKUP('[1]Operational indicators'!$A80,[1]Translation!$A:$S,'[1]Operational indicators'!B$1,FALSE),[1]Content_!$D$7=2,VLOOKUP('[1]Operational indicators'!$A80,[1]Translation!$A:$S,'[1]Operational indicators'!B$1+6,FALSE),[1]Content_!$D$7=3,VLOOKUP('[1]Operational indicators'!$A80,[1]Translation!$A:$S,'[1]Operational indicators'!B$1+12,FALSE))</f>
        <v>Предельный пассажирооборот (Available Seat Kilometres)</v>
      </c>
      <c r="C81" s="165"/>
      <c r="D81" s="496">
        <v>7904320.4905276783</v>
      </c>
      <c r="E81" s="496">
        <v>13063677.648259994</v>
      </c>
      <c r="F81" s="496">
        <v>15921347.2408696</v>
      </c>
      <c r="G81" s="496">
        <v>17689651</v>
      </c>
      <c r="H81" s="522" t="s">
        <v>270</v>
      </c>
    </row>
    <row r="82" spans="1:8" ht="16" customHeight="1" x14ac:dyDescent="0.2">
      <c r="A82" s="2" t="s">
        <v>993</v>
      </c>
      <c r="B82" s="112" t="str" cm="1">
        <f t="array" ref="B82">_xlfn.IFS([1]Content_!$D$7=1,VLOOKUP('[1]Operational indicators'!$A81,[1]Translation!$A:$S,'[1]Operational indicators'!B$1,FALSE),[1]Content_!$D$7=2,VLOOKUP('[1]Operational indicators'!$A81,[1]Translation!$A:$S,'[1]Operational indicators'!B$1+6,FALSE),[1]Content_!$D$7=3,VLOOKUP('[1]Operational indicators'!$A81,[1]Translation!$A:$S,'[1]Operational indicators'!B$1+12,FALSE))</f>
        <v>Железнодорожные перевозки</v>
      </c>
      <c r="C82" s="112"/>
      <c r="D82" s="112"/>
      <c r="E82" s="112"/>
      <c r="F82" s="112"/>
      <c r="G82" s="112"/>
      <c r="H82" s="211" t="s">
        <v>270</v>
      </c>
    </row>
    <row r="83" spans="1:8" ht="17" x14ac:dyDescent="0.2">
      <c r="A83" s="2" t="s">
        <v>994</v>
      </c>
      <c r="B83" s="286" t="str" cm="1">
        <f t="array" ref="B83">_xlfn.IFS([1]Content_!$D$7=1,VLOOKUP('[1]Operational indicators'!$A82,[1]Translation!$A:$S,'[1]Operational indicators'!B$1,FALSE),[1]Content_!$D$7=2,VLOOKUP('[1]Operational indicators'!$A82,[1]Translation!$A:$S,'[1]Operational indicators'!B$1+6,FALSE),[1]Content_!$D$7=3,VLOOKUP('[1]Operational indicators'!$A82,[1]Translation!$A:$S,'[1]Operational indicators'!B$1+12,FALSE))</f>
        <v>Пассажиропоток</v>
      </c>
      <c r="C83" s="165" t="str" cm="1">
        <f t="array" ref="C83">_xlfn.IFS([1]Content_!$D$7=1,VLOOKUP('[1]Operational indicators'!$A82,[1]Translation!$A:$S,'[1]Operational indicators'!C$1,FALSE),[1]Content_!$D$7=2,VLOOKUP('[1]Operational indicators'!$A82,[1]Translation!$A:$S,'[1]Operational indicators'!C$1+6,FALSE),[1]Content_!$D$7=3,VLOOKUP('[1]Operational indicators'!$A82,[1]Translation!$A:$S,'[1]Operational indicators'!C$1+12,FALSE))</f>
        <v>млрд п-км</v>
      </c>
      <c r="D83" s="496">
        <v>6.4</v>
      </c>
      <c r="E83" s="496">
        <v>9.5</v>
      </c>
      <c r="F83" s="496">
        <v>12.4</v>
      </c>
      <c r="G83" s="496">
        <v>11.8</v>
      </c>
      <c r="H83" s="521">
        <v>12</v>
      </c>
    </row>
    <row r="84" spans="1:8" ht="17" x14ac:dyDescent="0.2">
      <c r="A84" s="2" t="s">
        <v>995</v>
      </c>
      <c r="B84" s="286" t="str" cm="1">
        <f t="array" ref="B84">_xlfn.IFS([1]Content_!$D$7=1,VLOOKUP('[1]Operational indicators'!$A83,[1]Translation!$A:$S,'[1]Operational indicators'!B$1,FALSE),[1]Content_!$D$7=2,VLOOKUP('[1]Operational indicators'!$A83,[1]Translation!$A:$S,'[1]Operational indicators'!B$1+6,FALSE),[1]Content_!$D$7=3,VLOOKUP('[1]Operational indicators'!$A83,[1]Translation!$A:$S,'[1]Operational indicators'!B$1+12,FALSE))</f>
        <v>Грузооборот</v>
      </c>
      <c r="C84" s="165" t="str" cm="1">
        <f t="array" ref="C84">_xlfn.IFS([1]Content_!$D$7=1,VLOOKUP('[1]Operational indicators'!$A83,[1]Translation!$A:$S,'[1]Operational indicators'!C$1,FALSE),[1]Content_!$D$7=2,VLOOKUP('[1]Operational indicators'!$A83,[1]Translation!$A:$S,'[1]Operational indicators'!C$1+6,FALSE),[1]Content_!$D$7=3,VLOOKUP('[1]Operational indicators'!$A83,[1]Translation!$A:$S,'[1]Operational indicators'!C$1+12,FALSE))</f>
        <v>млрд тонн/км</v>
      </c>
      <c r="D84" s="496">
        <v>231.8</v>
      </c>
      <c r="E84" s="496">
        <v>233.3</v>
      </c>
      <c r="F84" s="496">
        <v>245.2</v>
      </c>
      <c r="G84" s="496">
        <v>262.39999999999998</v>
      </c>
      <c r="H84" s="522">
        <v>262</v>
      </c>
    </row>
    <row r="85" spans="1:8" ht="16" customHeight="1" x14ac:dyDescent="0.2">
      <c r="A85" s="2" t="s">
        <v>996</v>
      </c>
      <c r="B85" s="112" t="str" cm="1">
        <f t="array" ref="B85">_xlfn.IFS([1]Content_!$D$7=1,VLOOKUP('[1]Operational indicators'!$A84,[1]Translation!$A:$S,'[1]Operational indicators'!B$1,FALSE),[1]Content_!$D$7=2,VLOOKUP('[1]Operational indicators'!$A84,[1]Translation!$A:$S,'[1]Operational indicators'!B$1+6,FALSE),[1]Content_!$D$7=3,VLOOKUP('[1]Operational indicators'!$A84,[1]Translation!$A:$S,'[1]Operational indicators'!B$1+12,FALSE))</f>
        <v>Почтовые услуги</v>
      </c>
      <c r="C85" s="112"/>
      <c r="D85" s="112"/>
      <c r="E85" s="112"/>
      <c r="F85" s="112"/>
      <c r="G85" s="112"/>
      <c r="H85" s="211"/>
    </row>
    <row r="86" spans="1:8" ht="17" x14ac:dyDescent="0.2">
      <c r="A86" s="2" t="s">
        <v>997</v>
      </c>
      <c r="B86" s="286" t="str" cm="1">
        <f t="array" ref="B86">_xlfn.IFS([1]Content_!$D$7=1,VLOOKUP('[1]Operational indicators'!$A85,[1]Translation!$A:$S,'[1]Operational indicators'!B$1,FALSE),[1]Content_!$D$7=2,VLOOKUP('[1]Operational indicators'!$A85,[1]Translation!$A:$S,'[1]Operational indicators'!B$1+6,FALSE),[1]Content_!$D$7=3,VLOOKUP('[1]Operational indicators'!$A85,[1]Translation!$A:$S,'[1]Operational indicators'!B$1+12,FALSE))</f>
        <v>Почтовые услуги</v>
      </c>
      <c r="C86" s="165" t="str" cm="1">
        <f t="array" ref="C86">_xlfn.IFS([1]Content_!$D$7=1,VLOOKUP('[1]Operational indicators'!$A85,[1]Translation!$A:$S,'[1]Operational indicators'!C$1,FALSE),[1]Content_!$D$7=2,VLOOKUP('[1]Operational indicators'!$A85,[1]Translation!$A:$S,'[1]Operational indicators'!C$1+6,FALSE),[1]Content_!$D$7=3,VLOOKUP('[1]Operational indicators'!$A85,[1]Translation!$A:$S,'[1]Operational indicators'!C$1+12,FALSE))</f>
        <v>тыс. ед.</v>
      </c>
      <c r="D86" s="496">
        <v>137752</v>
      </c>
      <c r="E86" s="496">
        <v>131662</v>
      </c>
      <c r="F86" s="496">
        <v>114663</v>
      </c>
      <c r="G86" s="496">
        <v>106964</v>
      </c>
      <c r="H86" s="555">
        <v>103600</v>
      </c>
    </row>
    <row r="87" spans="1:8" ht="17" x14ac:dyDescent="0.2">
      <c r="A87" s="2" t="s">
        <v>998</v>
      </c>
      <c r="B87" s="499" t="str" cm="1">
        <f t="array" ref="B87">_xlfn.IFS([1]Content_!$D$7=1,VLOOKUP('[1]Operational indicators'!$A86,[1]Translation!$A:$S,'[1]Operational indicators'!B$1,FALSE),[1]Content_!$D$7=2,VLOOKUP('[1]Operational indicators'!$A86,[1]Translation!$A:$S,'[1]Operational indicators'!B$1+6,FALSE),[1]Content_!$D$7=3,VLOOKUP('[1]Operational indicators'!$A86,[1]Translation!$A:$S,'[1]Operational indicators'!B$1+12,FALSE))</f>
        <v>Грузооборот (всего)</v>
      </c>
      <c r="C87" s="198" t="str" cm="1">
        <f t="array" ref="C87">_xlfn.IFS([1]Content_!$D$7=1,VLOOKUP('[1]Operational indicators'!$A86,[1]Translation!$A:$S,'[1]Operational indicators'!C$1,FALSE),[1]Content_!$D$7=2,VLOOKUP('[1]Operational indicators'!$A86,[1]Translation!$A:$S,'[1]Operational indicators'!C$1+6,FALSE),[1]Content_!$D$7=3,VLOOKUP('[1]Operational indicators'!$A86,[1]Translation!$A:$S,'[1]Operational indicators'!C$1+12,FALSE))</f>
        <v>млрд. т км брутто</v>
      </c>
      <c r="D87" s="504">
        <v>429.11</v>
      </c>
      <c r="E87" s="504">
        <v>423.07937000000004</v>
      </c>
      <c r="F87" s="504">
        <v>443.61400000000003</v>
      </c>
      <c r="G87" s="504">
        <v>473.24151600000005</v>
      </c>
      <c r="H87" s="521">
        <v>478</v>
      </c>
    </row>
    <row r="88" spans="1:8" ht="17" x14ac:dyDescent="0.2">
      <c r="A88" s="2" t="s">
        <v>999</v>
      </c>
      <c r="B88" s="286" t="str" cm="1">
        <f t="array" ref="B88">_xlfn.IFS([1]Content_!$D$7=1,VLOOKUP('[1]Operational indicators'!$A87,[1]Translation!$A:$S,'[1]Operational indicators'!B$1,FALSE),[1]Content_!$D$7=2,VLOOKUP('[1]Operational indicators'!$A87,[1]Translation!$A:$S,'[1]Operational indicators'!B$1+6,FALSE),[1]Content_!$D$7=3,VLOOKUP('[1]Operational indicators'!$A87,[1]Translation!$A:$S,'[1]Operational indicators'!B$1+12,FALSE))</f>
        <v>Грузооборот (электровозы)</v>
      </c>
      <c r="C88" s="165" t="str" cm="1">
        <f t="array" ref="C88">_xlfn.IFS([1]Content_!$D$7=1,VLOOKUP('[1]Operational indicators'!$A87,[1]Translation!$A:$S,'[1]Operational indicators'!C$1,FALSE),[1]Content_!$D$7=2,VLOOKUP('[1]Operational indicators'!$A87,[1]Translation!$A:$S,'[1]Operational indicators'!C$1+6,FALSE),[1]Content_!$D$7=3,VLOOKUP('[1]Operational indicators'!$A87,[1]Translation!$A:$S,'[1]Operational indicators'!C$1+12,FALSE))</f>
        <v>млрд. т км брутто</v>
      </c>
      <c r="D88" s="496">
        <v>236.38</v>
      </c>
      <c r="E88" s="496">
        <v>223.59486000000001</v>
      </c>
      <c r="F88" s="496">
        <v>226.56800000000001</v>
      </c>
      <c r="G88" s="496">
        <v>243.29289700000001</v>
      </c>
      <c r="H88" s="521">
        <v>241</v>
      </c>
    </row>
    <row r="89" spans="1:8" ht="17" x14ac:dyDescent="0.2">
      <c r="A89" s="2" t="s">
        <v>1000</v>
      </c>
      <c r="B89" s="500" t="str" cm="1">
        <f t="array" ref="B89">_xlfn.IFS([1]Content_!$D$7=1,VLOOKUP('[1]Operational indicators'!$A88,[1]Translation!$A:$S,'[1]Operational indicators'!B$1,FALSE),[1]Content_!$D$7=2,VLOOKUP('[1]Operational indicators'!$A88,[1]Translation!$A:$S,'[1]Operational indicators'!B$1+6,FALSE),[1]Content_!$D$7=3,VLOOKUP('[1]Operational indicators'!$A88,[1]Translation!$A:$S,'[1]Operational indicators'!B$1+12,FALSE))</f>
        <v>Грузооборот (тепловозы)</v>
      </c>
      <c r="C89" s="200" t="str" cm="1">
        <f t="array" ref="C89">_xlfn.IFS([1]Content_!$D$7=1,VLOOKUP('[1]Operational indicators'!$A88,[1]Translation!$A:$S,'[1]Operational indicators'!C$1,FALSE),[1]Content_!$D$7=2,VLOOKUP('[1]Operational indicators'!$A88,[1]Translation!$A:$S,'[1]Operational indicators'!C$1+6,FALSE),[1]Content_!$D$7=3,VLOOKUP('[1]Operational indicators'!$A88,[1]Translation!$A:$S,'[1]Operational indicators'!C$1+12,FALSE))</f>
        <v>млрд. т км брутто</v>
      </c>
      <c r="D89" s="503">
        <v>192.73</v>
      </c>
      <c r="E89" s="503">
        <v>199.48451</v>
      </c>
      <c r="F89" s="503">
        <v>217.04599999999999</v>
      </c>
      <c r="G89" s="503">
        <v>229.94861900000001</v>
      </c>
      <c r="H89" s="522">
        <v>237</v>
      </c>
    </row>
    <row r="90" spans="1:8" ht="17" x14ac:dyDescent="0.2">
      <c r="A90" s="2" t="s">
        <v>1001</v>
      </c>
      <c r="B90" s="494" t="str" cm="1">
        <f t="array" ref="B90">_xlfn.IFS([1]Content_!$D$7=1,VLOOKUP('[1]Operational indicators'!$A89,[1]Translation!$A:$S,'[1]Operational indicators'!B$1,FALSE),[1]Content_!$D$7=2,VLOOKUP('[1]Operational indicators'!$A89,[1]Translation!$A:$S,'[1]Operational indicators'!B$1+6,FALSE),[1]Content_!$D$7=3,VLOOKUP('[1]Operational indicators'!$A89,[1]Translation!$A:$S,'[1]Operational indicators'!B$1+12,FALSE))</f>
        <v>Объем производства теплоэнергии</v>
      </c>
      <c r="C90" s="266" t="str" cm="1">
        <f t="array" ref="C90">_xlfn.IFS([1]Content_!$D$7=1,VLOOKUP('[1]Operational indicators'!$A89,[1]Translation!$A:$S,'[1]Operational indicators'!C$1,FALSE),[1]Content_!$D$7=2,VLOOKUP('[1]Operational indicators'!$A89,[1]Translation!$A:$S,'[1]Operational indicators'!C$1+6,FALSE),[1]Content_!$D$7=3,VLOOKUP('[1]Operational indicators'!$A89,[1]Translation!$A:$S,'[1]Operational indicators'!C$1+12,FALSE))</f>
        <v>тыс. Гкал</v>
      </c>
      <c r="D90" s="495">
        <v>5828.2</v>
      </c>
      <c r="E90" s="495">
        <v>5775.5</v>
      </c>
      <c r="F90" s="495">
        <v>5512</v>
      </c>
      <c r="G90" s="495">
        <v>6411.5</v>
      </c>
      <c r="H90" s="558">
        <v>6761</v>
      </c>
    </row>
    <row r="91" spans="1:8" ht="17" x14ac:dyDescent="0.2">
      <c r="A91" s="2" t="s">
        <v>1002</v>
      </c>
      <c r="B91" s="500" t="str" cm="1">
        <f t="array" ref="B91">_xlfn.IFS([1]Content_!$D$7=1,VLOOKUP('[1]Operational indicators'!$A90,[1]Translation!$A:$S,'[1]Operational indicators'!B$1,FALSE),[1]Content_!$D$7=2,VLOOKUP('[1]Operational indicators'!$A90,[1]Translation!$A:$S,'[1]Operational indicators'!B$1+6,FALSE),[1]Content_!$D$7=3,VLOOKUP('[1]Operational indicators'!$A90,[1]Translation!$A:$S,'[1]Operational indicators'!B$1+12,FALSE))</f>
        <v>Авиационный пассажирооборот</v>
      </c>
      <c r="C91" s="200" t="str" cm="1">
        <f t="array" ref="C91">_xlfn.IFS([1]Content_!$D$7=1,VLOOKUP('[1]Operational indicators'!$A90,[1]Translation!$A:$S,'[1]Operational indicators'!C$1,FALSE),[1]Content_!$D$7=2,VLOOKUP('[1]Operational indicators'!$A90,[1]Translation!$A:$S,'[1]Operational indicators'!C$1+6,FALSE),[1]Content_!$D$7=3,VLOOKUP('[1]Operational indicators'!$A90,[1]Translation!$A:$S,'[1]Operational indicators'!C$1+12,FALSE))</f>
        <v>пкм</v>
      </c>
      <c r="D91" s="503">
        <v>0</v>
      </c>
      <c r="E91" s="503">
        <v>10410181</v>
      </c>
      <c r="F91" s="503">
        <v>13159168</v>
      </c>
      <c r="G91" s="503">
        <v>14646227</v>
      </c>
      <c r="H91" s="559" t="s">
        <v>270</v>
      </c>
    </row>
  </sheetData>
  <sheetProtection algorithmName="SHA-512" hashValue="7GfvJLBhqqJGGvc77SiNVMVH/ou/hzEL1OeT2dJdYJ5nPhOpkVtNnnydwLspAVtJ9iXgepN5FvYrDe0k/qqvYw==" saltValue="0NCr9Y7De6iOyFQtN6Xc7A==" spinCount="100000" sheet="1" objects="1" scenarios="1"/>
  <mergeCells count="1">
    <mergeCell ref="B5:H5"/>
  </mergeCells>
  <hyperlinks>
    <hyperlink ref="B2" display="Content!A1" xr:uid="{CCED2849-D40B-6841-93CE-2483DF760099}"/>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7EFC-9862-B246-90B4-64C33A2B2C75}">
  <dimension ref="A1:G14"/>
  <sheetViews>
    <sheetView showGridLines="0" workbookViewId="0">
      <selection activeCell="G16" sqref="G16"/>
    </sheetView>
  </sheetViews>
  <sheetFormatPr baseColWidth="10" defaultColWidth="8.83203125" defaultRowHeight="16" x14ac:dyDescent="0.2"/>
  <cols>
    <col min="1" max="1" width="4.83203125" style="12" customWidth="1"/>
    <col min="2" max="2" width="29.83203125" customWidth="1"/>
    <col min="3" max="3" width="46.6640625" customWidth="1"/>
    <col min="4" max="4" width="38.83203125" customWidth="1"/>
  </cols>
  <sheetData>
    <row r="1" spans="1:7" s="12" customFormat="1" ht="15" x14ac:dyDescent="0.2">
      <c r="A1" s="12">
        <v>1</v>
      </c>
      <c r="B1" s="12">
        <v>2</v>
      </c>
      <c r="C1" s="12">
        <v>3</v>
      </c>
      <c r="D1" s="12">
        <v>4</v>
      </c>
      <c r="E1" s="12">
        <v>5</v>
      </c>
      <c r="F1" s="12">
        <v>6</v>
      </c>
      <c r="G1" s="12">
        <v>7</v>
      </c>
    </row>
    <row r="6" spans="1:7" ht="19" x14ac:dyDescent="0.2">
      <c r="A6" s="2" t="s">
        <v>106</v>
      </c>
      <c r="B6" s="14" t="s">
        <v>114</v>
      </c>
    </row>
    <row r="7" spans="1:7" x14ac:dyDescent="0.2">
      <c r="A7" s="2" t="s">
        <v>107</v>
      </c>
    </row>
    <row r="8" spans="1:7" ht="17" x14ac:dyDescent="0.2">
      <c r="A8" s="2" t="s">
        <v>108</v>
      </c>
      <c r="B8" s="15" t="s">
        <v>115</v>
      </c>
      <c r="C8" s="6" t="s">
        <v>116</v>
      </c>
      <c r="D8" s="16" t="s">
        <v>52</v>
      </c>
    </row>
    <row r="9" spans="1:7" ht="30" x14ac:dyDescent="0.2">
      <c r="A9" s="2" t="s">
        <v>109</v>
      </c>
      <c r="B9" s="7" t="s">
        <v>117</v>
      </c>
      <c r="C9" s="7" t="s">
        <v>118</v>
      </c>
      <c r="D9" s="565" t="s">
        <v>82</v>
      </c>
    </row>
    <row r="10" spans="1:7" ht="30" x14ac:dyDescent="0.2">
      <c r="A10" s="2" t="s">
        <v>110</v>
      </c>
      <c r="B10" s="9" t="s">
        <v>119</v>
      </c>
      <c r="C10" s="9" t="s">
        <v>120</v>
      </c>
      <c r="D10" s="565" t="s">
        <v>82</v>
      </c>
    </row>
    <row r="11" spans="1:7" ht="30" x14ac:dyDescent="0.2">
      <c r="A11" s="2" t="s">
        <v>111</v>
      </c>
      <c r="B11" s="8" t="s">
        <v>121</v>
      </c>
      <c r="C11" s="7" t="s">
        <v>122</v>
      </c>
      <c r="D11" s="565" t="s">
        <v>89</v>
      </c>
    </row>
    <row r="12" spans="1:7" ht="60" x14ac:dyDescent="0.2">
      <c r="A12" s="2" t="s">
        <v>112</v>
      </c>
      <c r="B12" s="7" t="s">
        <v>123</v>
      </c>
      <c r="C12" s="17" t="s">
        <v>124</v>
      </c>
      <c r="D12" s="565" t="s">
        <v>77</v>
      </c>
    </row>
    <row r="13" spans="1:7" x14ac:dyDescent="0.2">
      <c r="A13" s="2" t="s">
        <v>113</v>
      </c>
      <c r="B13" s="18" t="s">
        <v>125</v>
      </c>
      <c r="D13" s="19"/>
    </row>
    <row r="14" spans="1:7" x14ac:dyDescent="0.2">
      <c r="D14" s="19"/>
    </row>
  </sheetData>
  <sheetProtection algorithmName="SHA-512" hashValue="vDHYo7JaFO8WIQ2n/9gTRKRkL9H7eHMC5hjFJ3iVGW14Fln7aZI7QkTFUdcgdF5G+YMoIl7VdK56JgCflHgeQA==" saltValue="1gjjdzo0Qq1pz2LzkBbOPg==" spinCount="100000" sheet="1" objects="1" scenarios="1"/>
  <hyperlinks>
    <hyperlink ref="D11" location="Waste!A1" display="Вкладка Отходы" xr:uid="{7A969118-4A7A-F24C-A5E6-A08E64A9FAD7}"/>
    <hyperlink ref="D12" location="'Water resources'!A1" display="Вкладка Водные ресурсы" xr:uid="{F9C3E32B-41E3-7C4D-BDEC-C664C01A7739}"/>
    <hyperlink ref="B6" display="Content!A1" xr:uid="{AE0647A6-54BF-0E4D-A5DA-9E27213F0E83}"/>
    <hyperlink ref="D10" location="Emissions!A1" display="Вкладка Выбросы" xr:uid="{3F64D997-A94C-CF4B-A444-7D7410C56188}"/>
    <hyperlink ref="D9" location="Emissions!A1" display="Вкладка Выбросы" xr:uid="{233E05BA-A3A9-B54A-A5F5-E5F45545DFB7}"/>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6FE80-7442-5541-80A2-A47CA0E4E7F4}">
  <dimension ref="A1:EI404"/>
  <sheetViews>
    <sheetView showGridLines="0" zoomScale="57" workbookViewId="0">
      <selection activeCell="V6" sqref="V6"/>
    </sheetView>
  </sheetViews>
  <sheetFormatPr baseColWidth="10" defaultColWidth="8.6640625" defaultRowHeight="19" x14ac:dyDescent="0.25"/>
  <cols>
    <col min="1" max="1" width="8.6640625" style="138"/>
    <col min="2" max="16384" width="8.6640625" style="137"/>
  </cols>
  <sheetData>
    <row r="1" spans="1:139" x14ac:dyDescent="0.25">
      <c r="A1" s="133">
        <v>1</v>
      </c>
      <c r="B1" s="134">
        <v>2</v>
      </c>
      <c r="C1" s="135">
        <v>3</v>
      </c>
      <c r="D1" s="134">
        <v>4</v>
      </c>
      <c r="E1" s="135">
        <v>5</v>
      </c>
      <c r="F1" s="134">
        <v>6</v>
      </c>
      <c r="G1" s="135">
        <v>7</v>
      </c>
      <c r="H1" s="134">
        <v>8</v>
      </c>
      <c r="I1" s="135">
        <v>9</v>
      </c>
      <c r="J1" s="134">
        <v>10</v>
      </c>
      <c r="K1" s="135">
        <v>11</v>
      </c>
      <c r="L1" s="134">
        <v>12</v>
      </c>
      <c r="M1" s="135">
        <v>13</v>
      </c>
      <c r="N1" s="134">
        <v>14</v>
      </c>
      <c r="O1" s="135">
        <v>15</v>
      </c>
      <c r="P1" s="134">
        <v>16</v>
      </c>
      <c r="Q1" s="135">
        <v>17</v>
      </c>
      <c r="R1" s="134">
        <v>18</v>
      </c>
      <c r="S1" s="135">
        <v>19</v>
      </c>
      <c r="T1" s="134">
        <v>20</v>
      </c>
      <c r="U1" s="135">
        <v>21</v>
      </c>
      <c r="V1" s="134">
        <v>22</v>
      </c>
      <c r="W1" s="135">
        <v>23</v>
      </c>
      <c r="X1" s="134">
        <v>24</v>
      </c>
      <c r="Y1" s="135">
        <v>25</v>
      </c>
      <c r="Z1" s="134">
        <v>26</v>
      </c>
      <c r="AA1" s="135">
        <v>27</v>
      </c>
      <c r="AB1" s="134">
        <v>28</v>
      </c>
      <c r="AC1" s="135">
        <v>29</v>
      </c>
      <c r="AD1" s="134">
        <v>30</v>
      </c>
      <c r="AE1" s="135">
        <v>31</v>
      </c>
      <c r="AF1" s="134">
        <v>32</v>
      </c>
      <c r="AG1" s="135">
        <v>33</v>
      </c>
      <c r="AH1" s="134">
        <v>34</v>
      </c>
      <c r="AI1" s="135">
        <v>35</v>
      </c>
      <c r="AJ1" s="134">
        <v>36</v>
      </c>
      <c r="AK1" s="135">
        <v>37</v>
      </c>
      <c r="AL1" s="134">
        <v>38</v>
      </c>
      <c r="AM1" s="135">
        <v>39</v>
      </c>
      <c r="AN1" s="134">
        <v>40</v>
      </c>
      <c r="AO1" s="133">
        <v>1</v>
      </c>
      <c r="AP1" s="134">
        <v>2</v>
      </c>
      <c r="AQ1" s="135">
        <v>3</v>
      </c>
      <c r="AR1" s="134">
        <v>4</v>
      </c>
      <c r="AS1" s="135">
        <v>5</v>
      </c>
      <c r="AT1" s="134">
        <v>6</v>
      </c>
      <c r="AU1" s="135">
        <v>7</v>
      </c>
      <c r="AV1" s="134">
        <v>8</v>
      </c>
      <c r="AW1" s="135">
        <v>9</v>
      </c>
      <c r="AX1" s="134">
        <v>10</v>
      </c>
      <c r="AY1" s="135">
        <v>11</v>
      </c>
      <c r="AZ1" s="134">
        <v>12</v>
      </c>
      <c r="BA1" s="135">
        <v>13</v>
      </c>
      <c r="BB1" s="134">
        <v>14</v>
      </c>
      <c r="BC1" s="135">
        <v>15</v>
      </c>
      <c r="BD1" s="134">
        <v>16</v>
      </c>
      <c r="BE1" s="135">
        <v>17</v>
      </c>
      <c r="BF1" s="134">
        <v>18</v>
      </c>
      <c r="BG1" s="135">
        <v>19</v>
      </c>
      <c r="BH1" s="134">
        <v>20</v>
      </c>
      <c r="BI1" s="135">
        <v>21</v>
      </c>
      <c r="BJ1" s="134">
        <v>22</v>
      </c>
      <c r="BK1" s="135">
        <v>23</v>
      </c>
      <c r="BL1" s="134">
        <v>24</v>
      </c>
      <c r="BM1" s="135">
        <v>25</v>
      </c>
      <c r="BN1" s="134">
        <v>26</v>
      </c>
      <c r="BO1" s="135">
        <v>27</v>
      </c>
      <c r="BP1" s="134">
        <v>28</v>
      </c>
      <c r="BQ1" s="135">
        <v>29</v>
      </c>
      <c r="BR1" s="134">
        <v>30</v>
      </c>
      <c r="BS1" s="135">
        <v>31</v>
      </c>
      <c r="BT1" s="134">
        <v>32</v>
      </c>
      <c r="BU1" s="135">
        <v>33</v>
      </c>
      <c r="BV1" s="134">
        <v>34</v>
      </c>
      <c r="BW1" s="135">
        <v>35</v>
      </c>
      <c r="BX1" s="134">
        <v>36</v>
      </c>
      <c r="BY1" s="135">
        <v>37</v>
      </c>
      <c r="BZ1" s="134">
        <v>38</v>
      </c>
      <c r="CA1" s="135">
        <v>39</v>
      </c>
      <c r="CB1" s="134">
        <v>40</v>
      </c>
      <c r="CC1" s="133">
        <v>1</v>
      </c>
      <c r="CD1" s="21">
        <v>36</v>
      </c>
      <c r="CE1" s="136">
        <v>37</v>
      </c>
      <c r="CF1" s="21">
        <v>38</v>
      </c>
      <c r="CG1" s="136">
        <v>39</v>
      </c>
      <c r="CH1" s="21">
        <v>40</v>
      </c>
      <c r="CI1" s="136">
        <v>41</v>
      </c>
      <c r="CJ1" s="21">
        <v>42</v>
      </c>
      <c r="CK1" s="136">
        <v>43</v>
      </c>
      <c r="CL1" s="21">
        <v>44</v>
      </c>
      <c r="CM1" s="136">
        <v>45</v>
      </c>
      <c r="CN1" s="21">
        <v>46</v>
      </c>
      <c r="CO1" s="136">
        <v>47</v>
      </c>
      <c r="CP1" s="21">
        <v>2</v>
      </c>
      <c r="CQ1" s="136">
        <v>3</v>
      </c>
      <c r="CR1" s="21">
        <v>4</v>
      </c>
      <c r="CS1" s="136">
        <v>5</v>
      </c>
      <c r="CT1" s="21">
        <v>6</v>
      </c>
      <c r="CU1" s="136">
        <v>7</v>
      </c>
      <c r="CV1" s="21">
        <v>8</v>
      </c>
      <c r="CW1" s="136">
        <v>9</v>
      </c>
      <c r="CX1" s="21">
        <v>10</v>
      </c>
      <c r="CY1" s="136">
        <v>11</v>
      </c>
      <c r="CZ1" s="21">
        <v>12</v>
      </c>
      <c r="DA1" s="136">
        <v>13</v>
      </c>
      <c r="DB1" s="21">
        <v>14</v>
      </c>
      <c r="DC1" s="136">
        <v>15</v>
      </c>
      <c r="DD1" s="21">
        <v>16</v>
      </c>
      <c r="DE1" s="136">
        <v>17</v>
      </c>
      <c r="DF1" s="21">
        <v>18</v>
      </c>
      <c r="DG1" s="136">
        <v>19</v>
      </c>
      <c r="DH1" s="21">
        <v>20</v>
      </c>
      <c r="DI1" s="136">
        <v>21</v>
      </c>
      <c r="DJ1" s="21">
        <v>22</v>
      </c>
      <c r="DK1" s="136">
        <v>23</v>
      </c>
      <c r="DL1" s="21">
        <v>24</v>
      </c>
      <c r="DM1" s="136">
        <v>25</v>
      </c>
      <c r="DN1" s="21">
        <v>26</v>
      </c>
      <c r="DO1" s="136">
        <v>27</v>
      </c>
      <c r="DP1" s="21">
        <v>28</v>
      </c>
      <c r="DQ1" s="136">
        <v>29</v>
      </c>
      <c r="DR1" s="21">
        <v>30</v>
      </c>
      <c r="DS1" s="136">
        <v>31</v>
      </c>
      <c r="DT1" s="21">
        <v>32</v>
      </c>
      <c r="DU1" s="136">
        <v>33</v>
      </c>
      <c r="DV1" s="21">
        <v>34</v>
      </c>
      <c r="DW1" s="136">
        <v>35</v>
      </c>
      <c r="DX1" s="21">
        <v>36</v>
      </c>
      <c r="DY1" s="136">
        <v>37</v>
      </c>
      <c r="DZ1" s="21">
        <v>38</v>
      </c>
      <c r="EA1" s="136">
        <v>39</v>
      </c>
      <c r="EB1" s="21">
        <v>40</v>
      </c>
      <c r="EC1" s="136">
        <v>41</v>
      </c>
      <c r="ED1" s="21">
        <v>42</v>
      </c>
      <c r="EE1" s="136">
        <v>43</v>
      </c>
      <c r="EF1" s="21">
        <v>44</v>
      </c>
      <c r="EG1" s="136">
        <v>45</v>
      </c>
      <c r="EH1" s="21">
        <v>46</v>
      </c>
      <c r="EI1" s="136">
        <v>47</v>
      </c>
    </row>
    <row r="5" spans="1:139" x14ac:dyDescent="0.25">
      <c r="A5" s="138" t="s">
        <v>288</v>
      </c>
      <c r="B5" s="139" t="str" cm="1">
        <f t="array" ref="B5">_xlfn.IFS([1]Content_!$D$7=1,VLOOKUP([1]Figures!$A5,[1]tfig!$A:$DK,[1]Figures!B$1,FALSE),[1]Content_!$D$7=2,VLOOKUP([1]Figures!$A5,[1]tfig!$A:$DK,[1]Figures!B$1+39,FALSE),[1]Content_!$D$7=3,VLOOKUP([1]Figures!$A5,[1]tfig!$A:$DK,[1]Figures!B$1+78,FALSE))</f>
        <v>Графики</v>
      </c>
    </row>
    <row r="6" spans="1:139" x14ac:dyDescent="0.25">
      <c r="B6" s="605"/>
      <c r="C6" s="605"/>
      <c r="D6" s="605"/>
      <c r="E6" s="605"/>
      <c r="F6" s="605"/>
      <c r="G6" s="605"/>
      <c r="H6" s="605"/>
      <c r="I6" s="605"/>
      <c r="J6" s="605"/>
      <c r="K6" s="605"/>
      <c r="L6" s="605"/>
      <c r="M6" s="605"/>
      <c r="N6" s="605"/>
      <c r="O6" s="605"/>
      <c r="P6" s="605"/>
      <c r="Q6" s="605"/>
      <c r="R6" s="605"/>
    </row>
    <row r="7" spans="1:139" x14ac:dyDescent="0.25">
      <c r="B7" s="605"/>
      <c r="C7" s="605"/>
      <c r="D7" s="605"/>
      <c r="E7" s="605"/>
      <c r="F7" s="605"/>
      <c r="G7" s="605"/>
      <c r="H7" s="605"/>
      <c r="I7" s="605"/>
      <c r="J7" s="605"/>
      <c r="K7" s="605"/>
      <c r="L7" s="605"/>
      <c r="M7" s="605"/>
      <c r="N7" s="605"/>
      <c r="O7" s="605"/>
      <c r="P7" s="605"/>
      <c r="Q7" s="605"/>
      <c r="R7" s="605"/>
    </row>
    <row r="8" spans="1:139" x14ac:dyDescent="0.25">
      <c r="B8" s="605"/>
      <c r="C8" s="605"/>
      <c r="D8" s="605"/>
      <c r="E8" s="605"/>
      <c r="F8" s="605"/>
      <c r="G8" s="605"/>
      <c r="H8" s="605"/>
      <c r="I8" s="605"/>
      <c r="J8" s="605"/>
      <c r="K8" s="605"/>
      <c r="L8" s="605"/>
      <c r="M8" s="605"/>
      <c r="N8" s="605"/>
      <c r="O8" s="605"/>
      <c r="P8" s="605"/>
      <c r="Q8" s="605"/>
      <c r="R8" s="605"/>
    </row>
    <row r="10" spans="1:139" x14ac:dyDescent="0.25">
      <c r="A10" s="138" t="s">
        <v>289</v>
      </c>
      <c r="B10" s="566" t="s">
        <v>4</v>
      </c>
    </row>
    <row r="12" spans="1:139" x14ac:dyDescent="0.25">
      <c r="A12" s="138" t="s">
        <v>290</v>
      </c>
      <c r="B12" s="140" t="str" cm="1">
        <f t="array" ref="B12">_xlfn.IFS([1]Content_!$D$7=1,VLOOKUP([1]Figures!$A12,[1]tfig!$A:$DK,[1]Figures!B$1,FALSE),[1]Content_!$D$7=2,VLOOKUP([1]Figures!$A12,[1]tfig!$A:$DK,[1]Figures!B$1+39,FALSE),[1]Content_!$D$7=3,VLOOKUP([1]Figures!$A12,[1]tfig!$A:$DK,[1]Figures!B$1+78,FALSE))</f>
        <v xml:space="preserve">Выбросы парниковых газов Охвата 1 по сегментам,
 </v>
      </c>
      <c r="O12" s="141" t="str" cm="1">
        <f t="array" ref="O12">_xlfn.IFS([1]Content_!$D$7=1,VLOOKUP([1]Figures!$A12,[1]tfig!$A:$DK,[1]Figures!O$1,FALSE),[1]Content_!$D$7=2,VLOOKUP([1]Figures!$A12,[1]tfig!$A:$DK,[1]Figures!O$1+39,FALSE),[1]Content_!$D$7=3,VLOOKUP([1]Figures!$A12,[1]tfig!$A:$DK,[1]Figures!O$1+78,FALSE))</f>
        <v xml:space="preserve">Выбросы парниковых газов Охвата 1 и Охвата 2,
 </v>
      </c>
      <c r="Z12" s="141" t="str" cm="1">
        <f t="array" ref="Z12">_xlfn.IFS([1]Content_!$D$7=1,VLOOKUP([1]Figures!$A12,[1]tfig!$A:$DK,[1]Figures!Z$1,FALSE),[1]Content_!$D$7=2,VLOOKUP([1]Figures!$A12,[1]tfig!$A:$DK,[1]Figures!Z$1+39,FALSE),[1]Content_!$D$7=3,VLOOKUP([1]Figures!$A12,[1]tfig!$A:$DK,[1]Figures!Z$1+78,FALSE))</f>
        <v xml:space="preserve">Объем выбросов загрязняющих веществ в атмосферу,
 </v>
      </c>
    </row>
    <row r="13" spans="1:139" x14ac:dyDescent="0.25">
      <c r="A13" s="138" t="s">
        <v>291</v>
      </c>
      <c r="B13" s="142" t="str" cm="1">
        <f t="array" ref="B13">_xlfn.IFS([1]Content_!$D$7=1,VLOOKUP([1]Figures!$A13,[1]tfig!$A:$DK,[1]Figures!B$1,FALSE),[1]Content_!$D$7=2,VLOOKUP([1]Figures!$A13,[1]tfig!$A:$DK,[1]Figures!B$1+39,FALSE),[1]Content_!$D$7=3,VLOOKUP([1]Figures!$A13,[1]tfig!$A:$DK,[1]Figures!B$1+78,FALSE))</f>
        <v xml:space="preserve">млн т СО2-экв   </v>
      </c>
      <c r="O13" s="142" t="str" cm="1">
        <f t="array" ref="O13">_xlfn.IFS([1]Content_!$D$7=1,VLOOKUP([1]Figures!$A13,[1]tfig!$A:$DK,[1]Figures!O$1,FALSE),[1]Content_!$D$7=2,VLOOKUP([1]Figures!$A13,[1]tfig!$A:$DK,[1]Figures!O$1+39,FALSE),[1]Content_!$D$7=3,VLOOKUP([1]Figures!$A13,[1]tfig!$A:$DK,[1]Figures!O$1+78,FALSE))</f>
        <v xml:space="preserve">млн т СО2-экв   </v>
      </c>
      <c r="Z13" s="142" t="str" cm="1">
        <f t="array" ref="Z13">_xlfn.IFS([1]Content_!$D$7=1,VLOOKUP([1]Figures!$A13,[1]tfig!$A:$DK,[1]Figures!Z$1,FALSE),[1]Content_!$D$7=2,VLOOKUP([1]Figures!$A13,[1]tfig!$A:$DK,[1]Figures!Z$1+39,FALSE),[1]Content_!$D$7=3,VLOOKUP([1]Figures!$A13,[1]tfig!$A:$DK,[1]Figures!Z$1+78,FALSE))</f>
        <v>тонн</v>
      </c>
    </row>
    <row r="38" spans="1:26" x14ac:dyDescent="0.25">
      <c r="A38" s="138" t="s">
        <v>292</v>
      </c>
      <c r="B38" s="566" t="str" cm="1">
        <f t="array" ref="B38">_xlfn.IFS([1]Content_!$D$7=1,VLOOKUP([1]Figures!$A38,[1]tfig!$A:$DK,[1]Figures!B$1,FALSE),[1]Content_!$D$7=2,VLOOKUP([1]Figures!$A38,[1]tfig!$A:$DK,[1]Figures!B$1+39,FALSE),[1]Content_!$D$7=3,VLOOKUP([1]Figures!$A38,[1]tfig!$A:$DK,[1]Figures!B$1+78,FALSE))</f>
        <v>Водные ресурсы</v>
      </c>
    </row>
    <row r="40" spans="1:26" x14ac:dyDescent="0.25">
      <c r="A40" s="138" t="s">
        <v>293</v>
      </c>
      <c r="B40" s="144" t="str" cm="1">
        <f t="array" ref="B40">_xlfn.IFS([1]Content_!$D$7=1,VLOOKUP([1]Figures!$A40,[1]tfig!$A:$DK,[1]Figures!B$1,FALSE),[1]Content_!$D$7=2,VLOOKUP([1]Figures!$A40,[1]tfig!$A:$DK,[1]Figures!B$1+39,FALSE),[1]Content_!$D$7=3,VLOOKUP([1]Figures!$A40,[1]tfig!$A:$DK,[1]Figures!B$1+78,FALSE))</f>
        <v xml:space="preserve">Общий объем водозабора Фонда,
 </v>
      </c>
      <c r="O40" s="208" t="s">
        <v>400</v>
      </c>
      <c r="Z40" s="144" t="str" cm="1">
        <f t="array" ref="Z40">_xlfn.IFS([1]Content_!$D$7=1,VLOOKUP([1]Figures!$A40,[1]tfig!$A:$DK,[1]Figures!Z$1,FALSE),[1]Content_!$D$7=2,VLOOKUP([1]Figures!$A40,[1]tfig!$A:$DK,[1]Figures!Z$1+39,FALSE),[1]Content_!$D$7=3,VLOOKUP([1]Figures!$A40,[1]tfig!$A:$DK,[1]Figures!Z$1+78,FALSE))</f>
        <v xml:space="preserve">Общий объем водоотведения Фонда,
 </v>
      </c>
    </row>
    <row r="41" spans="1:26" x14ac:dyDescent="0.25">
      <c r="A41" s="138" t="s">
        <v>294</v>
      </c>
      <c r="B41" s="145" t="str" cm="1">
        <f t="array" ref="B41">_xlfn.IFS([1]Content_!$D$7=1,VLOOKUP([1]Figures!$A41,[1]tfig!$A:$DK,[1]Figures!B$1,FALSE),[1]Content_!$D$7=2,VLOOKUP([1]Figures!$A41,[1]tfig!$A:$DK,[1]Figures!B$1+39,FALSE),[1]Content_!$D$7=3,VLOOKUP([1]Figures!$A41,[1]tfig!$A:$DK,[1]Figures!B$1+78,FALSE))</f>
        <v>Мл</v>
      </c>
      <c r="O41" s="145" t="str" cm="1">
        <f t="array" ref="O41">_xlfn.IFS([1]Content_!$D$7=1,VLOOKUP([1]Figures!$A41,[1]tfig!$A:$DK,[1]Figures!O$1,FALSE),[1]Content_!$D$7=2,VLOOKUP([1]Figures!$A41,[1]tfig!$A:$DK,[1]Figures!O$1+39,FALSE),[1]Content_!$D$7=3,VLOOKUP([1]Figures!$A41,[1]tfig!$A:$DK,[1]Figures!O$1+78,FALSE))</f>
        <v>Мл</v>
      </c>
      <c r="Z41" s="145" t="str" cm="1">
        <f t="array" ref="Z41">_xlfn.IFS([1]Content_!$D$7=1,VLOOKUP([1]Figures!$A41,[1]tfig!$A:$DK,[1]Figures!Z$1,FALSE),[1]Content_!$D$7=2,VLOOKUP([1]Figures!$A41,[1]tfig!$A:$DK,[1]Figures!Z$1+39,FALSE),[1]Content_!$D$7=3,VLOOKUP([1]Figures!$A41,[1]tfig!$A:$DK,[1]Figures!Z$1+78,FALSE))</f>
        <v>Мл</v>
      </c>
    </row>
    <row r="65" spans="1:38" x14ac:dyDescent="0.25">
      <c r="A65" s="138" t="s">
        <v>295</v>
      </c>
      <c r="B65" s="566" t="str" cm="1">
        <f t="array" ref="B65">_xlfn.IFS([1]Content_!$D$7=1,VLOOKUP([1]Figures!$A65,[1]tfig!$A:$DK,[1]Figures!B$1,FALSE),[1]Content_!$D$7=2,VLOOKUP([1]Figures!$A65,[1]tfig!$A:$DK,[1]Figures!B$1+39,FALSE),[1]Content_!$D$7=3,VLOOKUP([1]Figures!$A65,[1]tfig!$A:$DK,[1]Figures!B$1+78,FALSE))</f>
        <v>Энергопотребление</v>
      </c>
    </row>
    <row r="66" spans="1:38" x14ac:dyDescent="0.25">
      <c r="B66" s="143"/>
    </row>
    <row r="67" spans="1:38" x14ac:dyDescent="0.25">
      <c r="A67" s="138" t="s">
        <v>296</v>
      </c>
      <c r="B67" s="144" t="s">
        <v>473</v>
      </c>
      <c r="O67" s="144" t="str" cm="1">
        <f t="array" ref="O67">_xlfn.IFS([1]Content_!$D$7=1,VLOOKUP([1]Figures!$A67,[1]tfig!$A:$DK,[1]Figures!O$1,FALSE),[1]Content_!$D$7=2,VLOOKUP([1]Figures!$A67,[1]tfig!$A:$DK,[1]Figures!O$1+39,FALSE),[1]Content_!$D$7=3,VLOOKUP([1]Figures!$A67,[1]tfig!$A:$DK,[1]Figures!O$1+78,FALSE))</f>
        <v xml:space="preserve">Общее потребление энергии Фонда,
 </v>
      </c>
      <c r="Z67" s="144" t="s">
        <v>474</v>
      </c>
      <c r="AL67" s="144" t="str" cm="1">
        <f t="array" ref="AL67">_xlfn.IFS([1]Content_!$D$7=1,VLOOKUP([1]Figures!$A67,[1]tfig!$A:$DN,[1]Figures!AL$1,FALSE),[1]Content_!$D$7=2,VLOOKUP([1]Figures!$A67,[1]tfig!$A:$DN,[1]Figures!AL$1+39,FALSE),[1]Content_!$D$7=3,VLOOKUP([1]Figures!$A67,[1]tfig!$A:$DN,[1]Figures!AL$1+78,FALSE))</f>
        <v xml:space="preserve">Сокращение энергопотребления в результате инициатив по сокращению,
 </v>
      </c>
    </row>
    <row r="68" spans="1:38" x14ac:dyDescent="0.25">
      <c r="A68" s="138" t="s">
        <v>297</v>
      </c>
      <c r="B68" s="145" t="str" cm="1">
        <f t="array" ref="B68">_xlfn.IFS([1]Content_!$D$7=1,VLOOKUP([1]Figures!$A68,[1]tfig!$A:$DK,[1]Figures!B$1,FALSE),[1]Content_!$D$7=2,VLOOKUP([1]Figures!$A68,[1]tfig!$A:$DK,[1]Figures!B$1+39,FALSE),[1]Content_!$D$7=3,VLOOKUP([1]Figures!$A68,[1]tfig!$A:$DK,[1]Figures!B$1+78,FALSE))</f>
        <v>тыс. ГДж</v>
      </c>
      <c r="O68" s="145" t="str" cm="1">
        <f t="array" ref="O68">_xlfn.IFS([1]Content_!$D$7=1,VLOOKUP([1]Figures!$A68,[1]tfig!$A:$DK,[1]Figures!O$1,FALSE),[1]Content_!$D$7=2,VLOOKUP([1]Figures!$A68,[1]tfig!$A:$DK,[1]Figures!O$1+39,FALSE),[1]Content_!$D$7=3,VLOOKUP([1]Figures!$A68,[1]tfig!$A:$DK,[1]Figures!O$1+78,FALSE))</f>
        <v>тыс. ГДж</v>
      </c>
      <c r="Z68" s="145" t="str" cm="1">
        <f t="array" ref="Z68">_xlfn.IFS([1]Content_!$D$7=1,VLOOKUP([1]Figures!$A68,[1]tfig!$A:$DK,[1]Figures!Z$1,FALSE),[1]Content_!$D$7=2,VLOOKUP([1]Figures!$A68,[1]tfig!$A:$DK,[1]Figures!Z$1+39,FALSE),[1]Content_!$D$7=3,VLOOKUP([1]Figures!$A68,[1]tfig!$A:$DK,[1]Figures!Z$1+78,FALSE))</f>
        <v>тыс. ГДж</v>
      </c>
      <c r="AL68" s="145" t="str" cm="1">
        <f t="array" ref="AL68">_xlfn.IFS([1]Content_!$D$7=1,VLOOKUP([1]Figures!$A68,[1]tfig!$A:$DN,[1]Figures!AL$1,FALSE),[1]Content_!$D$7=2,VLOOKUP([1]Figures!$A68,[1]tfig!$A:$DN,[1]Figures!AL$1+39,FALSE),[1]Content_!$D$7=3,VLOOKUP([1]Figures!$A68,[1]tfig!$A:$DN,[1]Figures!AL$1+78,FALSE))</f>
        <v>тыс. ГДж</v>
      </c>
    </row>
    <row r="93" spans="1:2" x14ac:dyDescent="0.25">
      <c r="A93" s="138" t="s">
        <v>298</v>
      </c>
      <c r="B93" s="566" t="str" cm="1">
        <f t="array" ref="B93">_xlfn.IFS([1]Content_!$D$7=1,VLOOKUP([1]Figures!$A93,[1]tfig!$A:$DK,[1]Figures!B$1,FALSE),[1]Content_!$D$7=2,VLOOKUP([1]Figures!$A93,[1]tfig!$A:$DK,[1]Figures!B$1+39,FALSE),[1]Content_!$D$7=3,VLOOKUP([1]Figures!$A93,[1]tfig!$A:$DK,[1]Figures!B$1+78,FALSE))</f>
        <v>Отходы</v>
      </c>
    </row>
    <row r="95" spans="1:2" x14ac:dyDescent="0.25">
      <c r="A95" s="138" t="s">
        <v>299</v>
      </c>
      <c r="B95" s="144" t="str" cm="1">
        <f t="array" ref="B95">_xlfn.IFS([1]Content_!$D$7=1,VLOOKUP([1]Figures!$A95,[1]tfig!$A:$DK,[1]Figures!B$1,FALSE),[1]Content_!$D$7=2,VLOOKUP([1]Figures!$A95,[1]tfig!$A:$DK,[1]Figures!B$1+39,FALSE),[1]Content_!$D$7=3,VLOOKUP([1]Figures!$A95,[1]tfig!$A:$DK,[1]Figures!B$1+78,FALSE))</f>
        <v xml:space="preserve">Общий объем образования отходов,
 </v>
      </c>
    </row>
    <row r="96" spans="1:2" x14ac:dyDescent="0.25">
      <c r="A96" s="138" t="s">
        <v>300</v>
      </c>
      <c r="B96" s="145" t="str" cm="1">
        <f t="array" ref="B96">_xlfn.IFS([1]Content_!$D$7=1,VLOOKUP([1]Figures!$A96,[1]tfig!$A:$DK,[1]Figures!B$1,FALSE),[1]Content_!$D$7=2,VLOOKUP([1]Figures!$A96,[1]tfig!$A:$DK,[1]Figures!B$1+39,FALSE),[1]Content_!$D$7=3,VLOOKUP([1]Figures!$A96,[1]tfig!$A:$DK,[1]Figures!B$1+78,FALSE))</f>
        <v>тонн</v>
      </c>
    </row>
    <row r="119" spans="1:38" x14ac:dyDescent="0.25">
      <c r="A119" s="138" t="s">
        <v>301</v>
      </c>
      <c r="B119" s="566" t="str" cm="1">
        <f t="array" ref="B119">_xlfn.IFS([1]Content_!$D$7=1,VLOOKUP([1]Figures!$A119,[1]tfig!$A:$DK,[1]Figures!B$1,FALSE),[1]Content_!$D$7=2,VLOOKUP([1]Figures!$A119,[1]tfig!$A:$DK,[1]Figures!B$1+39,FALSE),[1]Content_!$D$7=3,VLOOKUP([1]Figures!$A119,[1]tfig!$A:$DK,[1]Figures!B$1+78,FALSE))</f>
        <v>Работники</v>
      </c>
    </row>
    <row r="121" spans="1:38" x14ac:dyDescent="0.25">
      <c r="A121" s="138" t="s">
        <v>302</v>
      </c>
      <c r="B121" s="144" t="str" cm="1">
        <f t="array" ref="B121">_xlfn.IFS([1]Content_!$D$7=1,VLOOKUP([1]Figures!$A121,[1]tfig!$A:$DK,[1]Figures!B$1,FALSE),[1]Content_!$D$7=2,VLOOKUP([1]Figures!$A121,[1]tfig!$A:$DK,[1]Figures!B$1+39,FALSE),[1]Content_!$D$7=3,VLOOKUP([1]Figures!$A121,[1]tfig!$A:$DK,[1]Figures!B$1+78,FALSE))</f>
        <v>Списочная численность работников на конец года,</v>
      </c>
      <c r="N121" s="144" t="str" cm="1">
        <f t="array" ref="N121">_xlfn.IFS([1]Content_!$D$7=1,VLOOKUP([1]Figures!$A121,[1]tfig!$A:$DK,[1]Figures!N$1,FALSE),[1]Content_!$D$7=2,VLOOKUP([1]Figures!$A121,[1]tfig!$A:$DK,[1]Figures!N$1+39,FALSE),[1]Content_!$D$7=3,VLOOKUP([1]Figures!$A121,[1]tfig!$A:$DK,[1]Figures!N$1+78,FALSE))</f>
        <v>Количество постоянных работников на конец года,</v>
      </c>
      <c r="Z121" s="147" t="str" cm="1">
        <f t="array" ref="Z121">_xlfn.IFS([1]Content_!$D$7=1,VLOOKUP([1]Figures!$A121,[1]tfig!$A:$DK,[1]Figures!Z$1,FALSE),[1]Content_!$D$7=2,VLOOKUP([1]Figures!$A121,[1]tfig!$A:$DK,[1]Figures!Z$1+39,FALSE),[1]Content_!$D$7=3,VLOOKUP([1]Figures!$A121,[1]tfig!$A:$DK,[1]Figures!Z$1+78,FALSE))</f>
        <v>Количество временных работников на конец года,</v>
      </c>
      <c r="AL121" s="147" t="str" cm="1">
        <f t="array" ref="AL121">_xlfn.IFS([1]Content_!$D$7=1,VLOOKUP([1]Figures!$A121,[1]tfig!$A:$DN,[1]Figures!AL$1,FALSE),[1]Content_!$D$7=2,VLOOKUP([1]Figures!$A121,[1]tfig!$A:$DN,[1]Figures!AL$1+39,FALSE),[1]Content_!$D$7=3,VLOOKUP([1]Figures!$A121,[1]tfig!$A:$DN,[1]Figures!AL$1+78,FALSE))</f>
        <v xml:space="preserve">Количество работников полного и неполного рабочего дня на конец года, </v>
      </c>
    </row>
    <row r="122" spans="1:38" x14ac:dyDescent="0.25">
      <c r="A122" s="138" t="s">
        <v>303</v>
      </c>
      <c r="B122" s="137" t="str" cm="1">
        <f t="array" ref="B122">_xlfn.IFS([1]Content_!$D$7=1,VLOOKUP([1]Figures!$A122,[1]tfig!$A:$DK,[1]Figures!B$1,FALSE),[1]Content_!$D$7=2,VLOOKUP([1]Figures!$A122,[1]tfig!$A:$DK,[1]Figures!B$1+39,FALSE),[1]Content_!$D$7=3,VLOOKUP([1]Figures!$A122,[1]tfig!$A:$DK,[1]Figures!B$1+78,FALSE))</f>
        <v>чел.</v>
      </c>
      <c r="N122" s="137" t="str" cm="1">
        <f t="array" ref="N122">_xlfn.IFS([1]Content_!$D$7=1,VLOOKUP([1]Figures!$A122,[1]tfig!$A:$DK,[1]Figures!N$1,FALSE),[1]Content_!$D$7=2,VLOOKUP([1]Figures!$A122,[1]tfig!$A:$DK,[1]Figures!N$1+39,FALSE),[1]Content_!$D$7=3,VLOOKUP([1]Figures!$A122,[1]tfig!$A:$DK,[1]Figures!N$1+78,FALSE))</f>
        <v>чел.</v>
      </c>
      <c r="Z122" s="137" t="str" cm="1">
        <f t="array" ref="Z122">_xlfn.IFS([1]Content_!$D$7=1,VLOOKUP([1]Figures!$A122,[1]tfig!$A:$DK,[1]Figures!Z$1,FALSE),[1]Content_!$D$7=2,VLOOKUP([1]Figures!$A122,[1]tfig!$A:$DK,[1]Figures!Z$1+39,FALSE),[1]Content_!$D$7=3,VLOOKUP([1]Figures!$A122,[1]tfig!$A:$DK,[1]Figures!Z$1+78,FALSE))</f>
        <v>чел.</v>
      </c>
      <c r="AL122" s="137" t="str" cm="1">
        <f t="array" ref="AL122">_xlfn.IFS([1]Content_!$D$7=1,VLOOKUP([1]Figures!$A122,[1]tfig!$A:$DN,[1]Figures!AL$1,FALSE),[1]Content_!$D$7=2,VLOOKUP([1]Figures!$A122,[1]tfig!$A:$DN,[1]Figures!AL$1+39,FALSE),[1]Content_!$D$7=3,VLOOKUP([1]Figures!$A122,[1]tfig!$A:$DN,[1]Figures!AL$1+78,FALSE))</f>
        <v>чел.</v>
      </c>
    </row>
    <row r="146" spans="1:38" x14ac:dyDescent="0.25">
      <c r="A146" s="138" t="s">
        <v>304</v>
      </c>
      <c r="B146" s="144" t="str" cm="1">
        <f t="array" ref="B146">_xlfn.IFS([1]Content_!$D$7=1,VLOOKUP([1]Figures!$A146,[1]tfig!$A:$DK,[1]Figures!B$1,FALSE),[1]Content_!$D$7=2,VLOOKUP([1]Figures!$A146,[1]tfig!$A:$DK,[1]Figures!B$1+39,FALSE),[1]Content_!$D$7=3,VLOOKUP([1]Figures!$A146,[1]tfig!$A:$DK,[1]Figures!B$1+78,FALSE))</f>
        <v xml:space="preserve">Текучесть кадров, </v>
      </c>
      <c r="N146" s="144" t="str" cm="1">
        <f t="array" ref="N146">_xlfn.IFS([1]Content_!$D$7=1,VLOOKUP([1]Figures!$A146,[1]tfig!$A:$DK,[1]Figures!N$1,FALSE),[1]Content_!$D$7=2,VLOOKUP([1]Figures!$A146,[1]tfig!$A:$DK,[1]Figures!N$1+39,FALSE),[1]Content_!$D$7=3,VLOOKUP([1]Figures!$A146,[1]tfig!$A:$DK,[1]Figures!N$1+78,FALSE))</f>
        <v xml:space="preserve">Текучесть кадров по гендерным группам, </v>
      </c>
      <c r="Z146" s="144" t="str" cm="1">
        <f t="array" ref="Z146">_xlfn.IFS([1]Content_!$D$7=1,VLOOKUP([1]Figures!$A146,[1]tfig!$A:$DK,[1]Figures!Z$1,FALSE),[1]Content_!$D$7=2,VLOOKUP([1]Figures!$A146,[1]tfig!$A:$DK,[1]Figures!Z$1+39,FALSE),[1]Content_!$D$7=3,VLOOKUP([1]Figures!$A146,[1]tfig!$A:$DK,[1]Figures!Z$1+78,FALSE))</f>
        <v>Текучесть кадров по возрастным группам</v>
      </c>
      <c r="AL146" s="144" t="str" cm="1">
        <f t="array" ref="AL146">_xlfn.IFS([1]Content_!$D$7=1,VLOOKUP([1]Figures!$A146,[1]tfig!$A:$DN,[1]Figures!AL$1,FALSE),[1]Content_!$D$7=2,VLOOKUP([1]Figures!$A146,[1]tfig!$A:$DN,[1]Figures!AL$1+39,FALSE),[1]Content_!$D$7=3,VLOOKUP([1]Figures!$A146,[1]tfig!$A:$DN,[1]Figures!AL$1+78,FALSE))</f>
        <v>Новые работники, принятые в отчетном году,</v>
      </c>
    </row>
    <row r="147" spans="1:38" x14ac:dyDescent="0.25">
      <c r="A147" s="138" t="s">
        <v>305</v>
      </c>
      <c r="B147" s="137" t="str" cm="1">
        <f t="array" ref="B147">_xlfn.IFS([1]Content_!$D$7=1,VLOOKUP([1]Figures!$A147,[1]tfig!$A:$DK,[1]Figures!B$1,FALSE),[1]Content_!$D$7=2,VLOOKUP([1]Figures!$A147,[1]tfig!$A:$DK,[1]Figures!B$1+39,FALSE),[1]Content_!$D$7=3,VLOOKUP([1]Figures!$A147,[1]tfig!$A:$DK,[1]Figures!B$1+78,FALSE))</f>
        <v>%</v>
      </c>
      <c r="N147" s="137" t="str" cm="1">
        <f t="array" ref="N147">_xlfn.IFS([1]Content_!$D$7=1,VLOOKUP([1]Figures!$A147,[1]tfig!$A:$DK,[1]Figures!N$1,FALSE),[1]Content_!$D$7=2,VLOOKUP([1]Figures!$A147,[1]tfig!$A:$DK,[1]Figures!N$1+39,FALSE),[1]Content_!$D$7=3,VLOOKUP([1]Figures!$A147,[1]tfig!$A:$DK,[1]Figures!N$1+78,FALSE))</f>
        <v>%</v>
      </c>
      <c r="Z147" s="137" t="str" cm="1">
        <f t="array" ref="Z147">_xlfn.IFS([1]Content_!$D$7=1,VLOOKUP([1]Figures!$A147,[1]tfig!$A:$DK,[1]Figures!Z$1,FALSE),[1]Content_!$D$7=2,VLOOKUP([1]Figures!$A147,[1]tfig!$A:$DK,[1]Figures!Z$1+39,FALSE),[1]Content_!$D$7=3,VLOOKUP([1]Figures!$A147,[1]tfig!$A:$DK,[1]Figures!Z$1+78,FALSE))</f>
        <v>%</v>
      </c>
      <c r="AL147" s="137" t="str" cm="1">
        <f t="array" ref="AL147">_xlfn.IFS([1]Content_!$D$7=1,VLOOKUP([1]Figures!$A147,[1]tfig!$A:$DN,[1]Figures!AL$1,FALSE),[1]Content_!$D$7=2,VLOOKUP([1]Figures!$A147,[1]tfig!$A:$DN,[1]Figures!AL$1+39,FALSE),[1]Content_!$D$7=3,VLOOKUP([1]Figures!$A147,[1]tfig!$A:$DN,[1]Figures!AL$1+78,FALSE))</f>
        <v xml:space="preserve"> чел.</v>
      </c>
    </row>
    <row r="170" spans="1:26" ht="52" customHeight="1" x14ac:dyDescent="0.25">
      <c r="A170" s="138" t="s">
        <v>306</v>
      </c>
      <c r="B170" s="606" t="s">
        <v>663</v>
      </c>
      <c r="C170" s="606"/>
      <c r="D170" s="606"/>
      <c r="E170" s="606"/>
      <c r="F170" s="606"/>
      <c r="G170" s="606"/>
      <c r="H170" s="606"/>
      <c r="I170" s="606"/>
      <c r="J170" s="606"/>
      <c r="N170" s="148" t="str" cm="1">
        <f t="array" ref="N170">_xlfn.IFS([1]Content_!$D$7=1,VLOOKUP([1]Figures!$A170,[1]tfig!$A:$DK,[1]Figures!N$1,FALSE),[1]Content_!$D$7=2,VLOOKUP([1]Figures!$A170,[1]tfig!$A:$DK,[1]Figures!N$1+39,FALSE),[1]Content_!$D$7=3,VLOOKUP([1]Figures!$A170,[1]tfig!$A:$DK,[1]Figures!N$1+78,FALSE))</f>
        <v>Коэффициент возвращения,</v>
      </c>
      <c r="Z170" s="148" t="str" cm="1">
        <f t="array" ref="Z170">_xlfn.IFS([1]Content_!$D$7=1,VLOOKUP([1]Figures!$A170,[1]tfig!$A:$DK,[1]Figures!Z$1,FALSE),[1]Content_!$D$7=2,VLOOKUP([1]Figures!$A170,[1]tfig!$A:$DK,[1]Figures!Z$1+39,FALSE),[1]Content_!$D$7=3,VLOOKUP([1]Figures!$A170,[1]tfig!$A:$DK,[1]Figures!Z$1+78,FALSE))</f>
        <v>Коэффициент удержания,</v>
      </c>
    </row>
    <row r="171" spans="1:26" x14ac:dyDescent="0.25">
      <c r="A171" s="138" t="s">
        <v>307</v>
      </c>
      <c r="B171" s="137" t="str" cm="1">
        <f t="array" ref="B171">_xlfn.IFS([1]Content_!$D$7=1,VLOOKUP([1]Figures!$A171,[1]tfig!$A:$DK,[1]Figures!B$1,FALSE),[1]Content_!$D$7=2,VLOOKUP([1]Figures!$A171,[1]tfig!$A:$DK,[1]Figures!B$1+39,FALSE),[1]Content_!$D$7=3,VLOOKUP([1]Figures!$A171,[1]tfig!$A:$DK,[1]Figures!B$1+78,FALSE))</f>
        <v xml:space="preserve"> чел.</v>
      </c>
      <c r="N171" s="137" t="str" cm="1">
        <f t="array" ref="N171">_xlfn.IFS([1]Content_!$D$7=1,VLOOKUP([1]Figures!$A171,[1]tfig!$A:$DK,[1]Figures!N$1,FALSE),[1]Content_!$D$7=2,VLOOKUP([1]Figures!$A171,[1]tfig!$A:$DK,[1]Figures!N$1+39,FALSE),[1]Content_!$D$7=3,VLOOKUP([1]Figures!$A171,[1]tfig!$A:$DK,[1]Figures!N$1+78,FALSE))</f>
        <v>%</v>
      </c>
      <c r="Z171" s="137" t="str" cm="1">
        <f t="array" ref="Z171">_xlfn.IFS([1]Content_!$D$7=1,VLOOKUP([1]Figures!$A171,[1]tfig!$A:$DK,[1]Figures!Z$1,FALSE),[1]Content_!$D$7=2,VLOOKUP([1]Figures!$A171,[1]tfig!$A:$DK,[1]Figures!Z$1+39,FALSE),[1]Content_!$D$7=3,VLOOKUP([1]Figures!$A171,[1]tfig!$A:$DK,[1]Figures!Z$1+78,FALSE))</f>
        <v>%</v>
      </c>
    </row>
    <row r="172" spans="1:26" x14ac:dyDescent="0.25">
      <c r="N172" s="137" t="e" cm="1">
        <f t="array" ref="N172">_xlfn.IFS([1]Content_!$D$7=1,VLOOKUP([1]Figures!$A172,[1]tfig!$A:$DK,[1]Figures!N$1,FALSE),[1]Content_!$D$7=2,VLOOKUP([1]Figures!$A172,[1]tfig!$A:$DK,[1]Figures!N$1+39,FALSE),[1]Content_!$D$7=3,VLOOKUP([1]Figures!$A172,[1]tfig!$A:$DK,[1]Figures!N$1+78,FALSE))</f>
        <v>#N/A</v>
      </c>
    </row>
    <row r="198" spans="1:38" x14ac:dyDescent="0.25">
      <c r="A198" s="138" t="s">
        <v>308</v>
      </c>
      <c r="B198" s="144" t="str" cm="1">
        <f t="array" ref="B198">_xlfn.IFS([1]Content_!$D$7=1,VLOOKUP([1]Figures!$A198,[1]tfig!$A:$DK,[1]Figures!B$1,FALSE),[1]Content_!$D$7=2,VLOOKUP([1]Figures!$A198,[1]tfig!$A:$DK,[1]Figures!B$1+39,FALSE),[1]Content_!$D$7=3,VLOOKUP([1]Figures!$A198,[1]tfig!$A:$DK,[1]Figures!B$1+78,FALSE))</f>
        <v>Списочная численность работников по гендерным группам,</v>
      </c>
      <c r="N198" s="144" t="str" cm="1">
        <f t="array" ref="N198">_xlfn.IFS([1]Content_!$D$7=1,VLOOKUP([1]Figures!$A198,[1]tfig!$A:$DK,[1]Figures!N$1,FALSE),[1]Content_!$D$7=2,VLOOKUP([1]Figures!$A198,[1]tfig!$A:$DK,[1]Figures!N$1+39,FALSE),[1]Content_!$D$7=3,VLOOKUP([1]Figures!$A198,[1]tfig!$A:$DK,[1]Figures!N$1+78,FALSE))</f>
        <v>Списочная численность работников по возрастным группам,</v>
      </c>
      <c r="Z198" s="144" t="str" cm="1">
        <f t="array" ref="Z198">_xlfn.IFS([1]Content_!$D$7=1,VLOOKUP([1]Figures!$A198,[1]tfig!$A:$DK,[1]Figures!Z$1,FALSE),[1]Content_!$D$7=2,VLOOKUP([1]Figures!$A198,[1]tfig!$A:$DK,[1]Figures!Z$1+39,FALSE),[1]Content_!$D$7=3,VLOOKUP([1]Figures!$A198,[1]tfig!$A:$DK,[1]Figures!Z$1+78,FALSE))</f>
        <v>Списочная численность постоянных работников по гендерным группам,</v>
      </c>
      <c r="AL198" s="144" t="str" cm="1">
        <f t="array" ref="AL198">_xlfn.IFS([1]Content_!$D$7=1,VLOOKUP([1]Figures!$A198,[1]tfig!$A:$DN,[1]Figures!AL$1,FALSE),[1]Content_!$D$7=2,VLOOKUP([1]Figures!$A198,[1]tfig!$A:$DN,[1]Figures!AL$1+39,FALSE),[1]Content_!$D$7=3,VLOOKUP([1]Figures!$A198,[1]tfig!$A:$DN,[1]Figures!AL$1+78,FALSE))</f>
        <v>Списочная численность временных работников по гендерным группам,</v>
      </c>
    </row>
    <row r="199" spans="1:38" x14ac:dyDescent="0.25">
      <c r="A199" s="138" t="s">
        <v>309</v>
      </c>
      <c r="B199" s="137" t="str" cm="1">
        <f t="array" ref="B199">_xlfn.IFS([1]Content_!$D$7=1,VLOOKUP([1]Figures!$A199,[1]tfig!$A:$DK,[1]Figures!B$1,FALSE),[1]Content_!$D$7=2,VLOOKUP([1]Figures!$A199,[1]tfig!$A:$DK,[1]Figures!B$1+39,FALSE),[1]Content_!$D$7=3,VLOOKUP([1]Figures!$A199,[1]tfig!$A:$DK,[1]Figures!B$1+78,FALSE))</f>
        <v xml:space="preserve"> чел.</v>
      </c>
      <c r="N199" s="137" t="str" cm="1">
        <f t="array" ref="N199">_xlfn.IFS([1]Content_!$D$7=1,VLOOKUP([1]Figures!$A199,[1]tfig!$A:$DK,[1]Figures!N$1,FALSE),[1]Content_!$D$7=2,VLOOKUP([1]Figures!$A199,[1]tfig!$A:$DK,[1]Figures!N$1+39,FALSE),[1]Content_!$D$7=3,VLOOKUP([1]Figures!$A199,[1]tfig!$A:$DK,[1]Figures!N$1+78,FALSE))</f>
        <v xml:space="preserve"> чел.</v>
      </c>
      <c r="Z199" s="137" t="str" cm="1">
        <f t="array" ref="Z199">_xlfn.IFS([1]Content_!$D$7=1,VLOOKUP([1]Figures!$A199,[1]tfig!$A:$DK,[1]Figures!Z$1,FALSE),[1]Content_!$D$7=2,VLOOKUP([1]Figures!$A199,[1]tfig!$A:$DK,[1]Figures!Z$1+39,FALSE),[1]Content_!$D$7=3,VLOOKUP([1]Figures!$A199,[1]tfig!$A:$DK,[1]Figures!Z$1+78,FALSE))</f>
        <v xml:space="preserve"> чел.</v>
      </c>
      <c r="AL199" s="137" t="str" cm="1">
        <f t="array" ref="AL199">_xlfn.IFS([1]Content_!$D$7=1,VLOOKUP([1]Figures!$A199,[1]tfig!$A:$DN,[1]Figures!AL$1,FALSE),[1]Content_!$D$7=2,VLOOKUP([1]Figures!$A199,[1]tfig!$A:$DN,[1]Figures!AL$1+39,FALSE),[1]Content_!$D$7=3,VLOOKUP([1]Figures!$A199,[1]tfig!$A:$DN,[1]Figures!AL$1+78,FALSE))</f>
        <v xml:space="preserve"> чел.</v>
      </c>
    </row>
    <row r="222" spans="1:38" ht="19" customHeight="1" x14ac:dyDescent="0.25">
      <c r="A222" s="138" t="s">
        <v>310</v>
      </c>
      <c r="B222" s="603" t="str" cm="1">
        <f t="array" ref="B222">_xlfn.IFS([1]Content_!$D$7=1,VLOOKUP([1]Figures!$A222,[1]tfig!$A:$DK,[1]Figures!B$1,FALSE),[1]Content_!$D$7=2,VLOOKUP([1]Figures!$A222,[1]tfig!$A:$DK,[1]Figures!B$1+39,FALSE),[1]Content_!$D$7=3,VLOOKUP([1]Figures!$A222,[1]tfig!$A:$DK,[1]Figures!B$1+78,FALSE))</f>
        <v>Списочная численность работников с занятостью на полный рабочий день по гендерным группам,</v>
      </c>
      <c r="C222" s="603"/>
      <c r="D222" s="603"/>
      <c r="E222" s="603"/>
      <c r="F222" s="603"/>
      <c r="G222" s="603"/>
      <c r="H222" s="603"/>
      <c r="I222" s="603"/>
      <c r="J222" s="603"/>
      <c r="N222" s="603" t="str" cm="1">
        <f t="array" ref="N222">_xlfn.IFS([1]Content_!$D$7=1,VLOOKUP([1]Figures!$A222,[1]tfig!$A:$DK,[1]Figures!N$1,FALSE),[1]Content_!$D$7=2,VLOOKUP([1]Figures!$A222,[1]tfig!$A:$DK,[1]Figures!N$1+39,FALSE),[1]Content_!$D$7=3,VLOOKUP([1]Figures!$A222,[1]tfig!$A:$DK,[1]Figures!N$1+78,FALSE))</f>
        <v>Списочная численность работников с занятостью на неполный рабочий день по гендерным группам,</v>
      </c>
      <c r="O222" s="603"/>
      <c r="P222" s="603"/>
      <c r="Q222" s="603"/>
      <c r="R222" s="603"/>
      <c r="S222" s="603"/>
      <c r="T222" s="603"/>
      <c r="U222" s="603"/>
      <c r="Z222" s="148" t="str" cm="1">
        <f t="array" ref="Z222">_xlfn.IFS([1]Content_!$D$7=1,VLOOKUP([1]Figures!$A222,[1]tfig!$A:$DK,[1]Figures!Z$1,FALSE),[1]Content_!$D$7=2,VLOOKUP([1]Figures!$A222,[1]tfig!$A:$DK,[1]Figures!Z$1+39,FALSE),[1]Content_!$D$7=3,VLOOKUP([1]Figures!$A222,[1]tfig!$A:$DK,[1]Figures!Z$1+78,FALSE))</f>
        <v>Новые работники, принятые в отчетном году по гендерным группам,</v>
      </c>
      <c r="AL222" s="148" t="str" cm="1">
        <f t="array" ref="AL222">_xlfn.IFS([1]Content_!$D$7=1,VLOOKUP([1]Figures!$A222,[1]tfig!$A:$DN,[1]Figures!AL$1,FALSE),[1]Content_!$D$7=2,VLOOKUP([1]Figures!$A222,[1]tfig!$A:$DN,[1]Figures!AL$1+39,FALSE),[1]Content_!$D$7=3,VLOOKUP([1]Figures!$A222,[1]tfig!$A:$DN,[1]Figures!AL$1+78,FALSE))</f>
        <v>Новые работники, принятые в отчетном году по возрастным группам,</v>
      </c>
    </row>
    <row r="223" spans="1:38" x14ac:dyDescent="0.25">
      <c r="A223" s="138" t="s">
        <v>311</v>
      </c>
      <c r="B223" s="137" t="str" cm="1">
        <f t="array" ref="B223">_xlfn.IFS([1]Content_!$D$7=1,VLOOKUP([1]Figures!$A223,[1]tfig!$A:$DK,[1]Figures!B$1,FALSE),[1]Content_!$D$7=2,VLOOKUP([1]Figures!$A223,[1]tfig!$A:$DK,[1]Figures!B$1+39,FALSE),[1]Content_!$D$7=3,VLOOKUP([1]Figures!$A223,[1]tfig!$A:$DK,[1]Figures!B$1+78,FALSE))</f>
        <v xml:space="preserve"> чел.</v>
      </c>
      <c r="N223" s="137" t="str" cm="1">
        <f t="array" ref="N223">_xlfn.IFS([1]Content_!$D$7=1,VLOOKUP([1]Figures!$A223,[1]tfig!$A:$DK,[1]Figures!N$1,FALSE),[1]Content_!$D$7=2,VLOOKUP([1]Figures!$A223,[1]tfig!$A:$DK,[1]Figures!N$1+39,FALSE),[1]Content_!$D$7=3,VLOOKUP([1]Figures!$A223,[1]tfig!$A:$DK,[1]Figures!N$1+78,FALSE))</f>
        <v xml:space="preserve"> чел.</v>
      </c>
      <c r="Z223" s="137" t="str" cm="1">
        <f t="array" ref="Z223">_xlfn.IFS([1]Content_!$D$7=1,VLOOKUP([1]Figures!$A223,[1]tfig!$A:$DK,[1]Figures!Z$1,FALSE),[1]Content_!$D$7=2,VLOOKUP([1]Figures!$A223,[1]tfig!$A:$DK,[1]Figures!Z$1+39,FALSE),[1]Content_!$D$7=3,VLOOKUP([1]Figures!$A223,[1]tfig!$A:$DK,[1]Figures!Z$1+78,FALSE))</f>
        <v xml:space="preserve"> чел.</v>
      </c>
      <c r="AL223" s="137" t="str" cm="1">
        <f t="array" ref="AL223">_xlfn.IFS([1]Content_!$D$7=1,VLOOKUP([1]Figures!$A223,[1]tfig!$A:$DN,[1]Figures!AL$1,FALSE),[1]Content_!$D$7=2,VLOOKUP([1]Figures!$A223,[1]tfig!$A:$DN,[1]Figures!AL$1+39,FALSE),[1]Content_!$D$7=3,VLOOKUP([1]Figures!$A223,[1]tfig!$A:$DN,[1]Figures!AL$1+78,FALSE))</f>
        <v xml:space="preserve"> чел.</v>
      </c>
    </row>
    <row r="246" spans="1:2" x14ac:dyDescent="0.25">
      <c r="A246" s="138" t="s">
        <v>312</v>
      </c>
      <c r="B246" s="144" t="str" cm="1">
        <f t="array" ref="B246">_xlfn.IFS([1]Content_!$D$7=1,VLOOKUP([1]Figures!$A246,[1]tfig!$A:$DK,[1]Figures!B$1,FALSE),[1]Content_!$D$7=2,VLOOKUP([1]Figures!$A246,[1]tfig!$A:$DK,[1]Figures!B$1+39,FALSE),[1]Content_!$D$7=3,VLOOKUP([1]Figures!$A246,[1]tfig!$A:$DK,[1]Figures!B$1+78,FALSE))</f>
        <v>Персонал с ограниченными возможностями здоровья,</v>
      </c>
    </row>
    <row r="247" spans="1:2" x14ac:dyDescent="0.25">
      <c r="A247" s="138" t="s">
        <v>313</v>
      </c>
      <c r="B247" s="137" t="str" cm="1">
        <f t="array" ref="B247">_xlfn.IFS([1]Content_!$D$7=1,VLOOKUP([1]Figures!$A247,[1]tfig!$A:$DK,[1]Figures!B$1,FALSE),[1]Content_!$D$7=2,VLOOKUP([1]Figures!$A247,[1]tfig!$A:$DK,[1]Figures!B$1+39,FALSE),[1]Content_!$D$7=3,VLOOKUP([1]Figures!$A247,[1]tfig!$A:$DK,[1]Figures!B$1+78,FALSE))</f>
        <v xml:space="preserve"> чел.</v>
      </c>
    </row>
    <row r="272" spans="1:2" x14ac:dyDescent="0.25">
      <c r="A272" s="138" t="s">
        <v>314</v>
      </c>
      <c r="B272" s="146" t="str" cm="1">
        <f t="array" ref="B272">_xlfn.IFS([1]Content_!$D$7=1,VLOOKUP([1]Figures!$A272,[1]tfig!$A:$DK,[1]Figures!B$1,FALSE),[1]Content_!$D$7=2,VLOOKUP([1]Figures!$A272,[1]tfig!$A:$DK,[1]Figures!B$1+39,FALSE),[1]Content_!$D$7=3,VLOOKUP([1]Figures!$A272,[1]tfig!$A:$DK,[1]Figures!B$1+78,FALSE))</f>
        <v>Обучение</v>
      </c>
    </row>
    <row r="274" spans="1:27" x14ac:dyDescent="0.25">
      <c r="A274" s="138" t="s">
        <v>315</v>
      </c>
      <c r="B274" s="144" t="str" cm="1">
        <f t="array" ref="B274">_xlfn.IFS([1]Content_!$D$7=1,VLOOKUP([1]Figures!$A274,[1]tfig!$A:$DK,[1]Figures!B$1,FALSE),[1]Content_!$D$7=2,VLOOKUP([1]Figures!$A274,[1]tfig!$A:$DK,[1]Figures!B$1+39,FALSE),[1]Content_!$D$7=3,VLOOKUP([1]Figures!$A274,[1]tfig!$A:$DK,[1]Figures!B$1+78,FALSE))</f>
        <v xml:space="preserve">Среднее количество часов обучение на одного работника в год, </v>
      </c>
      <c r="N274" s="144" t="str" cm="1">
        <f t="array" ref="N274">_xlfn.IFS([1]Content_!$D$7=1,VLOOKUP([1]Figures!$A274,[1]tfig!$A:$DK,[1]Figures!N$1,FALSE),[1]Content_!$D$7=2,VLOOKUP([1]Figures!$A274,[1]tfig!$A:$DK,[1]Figures!N$1+39,FALSE),[1]Content_!$D$7=3,VLOOKUP([1]Figures!$A274,[1]tfig!$A:$DK,[1]Figures!N$1+78,FALSE))</f>
        <v xml:space="preserve">Среднее количество часов обучение на одного работника в год по гендерным группам, </v>
      </c>
      <c r="AA274" s="144" t="str" cm="1">
        <f t="array" ref="AA274">_xlfn.IFS([1]Content_!$D$7=1,VLOOKUP([1]Figures!$A274,[1]tfig!$A:$DK,[1]Figures!AA$1,FALSE),[1]Content_!$D$7=2,VLOOKUP([1]Figures!$A274,[1]tfig!$A:$DK,[1]Figures!AA$1+39,FALSE),[1]Content_!$D$7=3,VLOOKUP([1]Figures!$A274,[1]tfig!$A:$DK,[1]Figures!AA$1+78,FALSE))</f>
        <v xml:space="preserve">Среднее количество часов обучение на одного работника в год по категориям персонала, </v>
      </c>
    </row>
    <row r="275" spans="1:27" x14ac:dyDescent="0.25">
      <c r="A275" s="138" t="s">
        <v>316</v>
      </c>
      <c r="B275" s="137" t="str" cm="1">
        <f t="array" ref="B275">_xlfn.IFS([1]Content_!$D$7=1,VLOOKUP([1]Figures!$A275,[1]tfig!$A:$DK,[1]Figures!B$1,FALSE),[1]Content_!$D$7=2,VLOOKUP([1]Figures!$A275,[1]tfig!$A:$DK,[1]Figures!B$1+39,FALSE),[1]Content_!$D$7=3,VLOOKUP([1]Figures!$A275,[1]tfig!$A:$DK,[1]Figures!B$1+78,FALSE))</f>
        <v xml:space="preserve"> часов</v>
      </c>
      <c r="N275" s="137" t="str" cm="1">
        <f t="array" ref="N275">_xlfn.IFS([1]Content_!$D$7=1,VLOOKUP([1]Figures!$A275,[1]tfig!$A:$DK,[1]Figures!N$1,FALSE),[1]Content_!$D$7=2,VLOOKUP([1]Figures!$A275,[1]tfig!$A:$DK,[1]Figures!N$1+39,FALSE),[1]Content_!$D$7=3,VLOOKUP([1]Figures!$A275,[1]tfig!$A:$DK,[1]Figures!N$1+78,FALSE))</f>
        <v xml:space="preserve"> часов</v>
      </c>
      <c r="AA275" s="137" t="str" cm="1">
        <f t="array" ref="AA275">_xlfn.IFS([1]Content_!$D$7=1,VLOOKUP([1]Figures!$A275,[1]tfig!$A:$DK,[1]Figures!AA$1,FALSE),[1]Content_!$D$7=2,VLOOKUP([1]Figures!$A275,[1]tfig!$A:$DK,[1]Figures!AA$1+39,FALSE),[1]Content_!$D$7=3,VLOOKUP([1]Figures!$A275,[1]tfig!$A:$DK,[1]Figures!AA$1+78,FALSE))</f>
        <v xml:space="preserve"> часов</v>
      </c>
    </row>
    <row r="299" spans="1:46" x14ac:dyDescent="0.25">
      <c r="A299" s="138" t="s">
        <v>317</v>
      </c>
      <c r="B299" s="146" t="str" cm="1">
        <f t="array" ref="B299">_xlfn.IFS([1]Content_!$D$7=1,VLOOKUP([1]Figures!$A299,[1]tfig!$A:$DK,[1]Figures!B$1,FALSE),[1]Content_!$D$7=2,VLOOKUP([1]Figures!$A299,[1]tfig!$A:$DK,[1]Figures!B$1+39,FALSE),[1]Content_!$D$7=3,VLOOKUP([1]Figures!$A299,[1]tfig!$A:$DK,[1]Figures!B$1+78,FALSE))</f>
        <v>ОТиПБ</v>
      </c>
    </row>
    <row r="301" spans="1:46" ht="73" customHeight="1" x14ac:dyDescent="0.25">
      <c r="A301" s="138" t="s">
        <v>318</v>
      </c>
      <c r="B301" s="603" t="str" cm="1">
        <f t="array" ref="B301">_xlfn.IFS([1]Content_!$D$7=1,VLOOKUP([1]Figures!$A301,[1]tfig!$A:$DK,[1]Figures!B$1,FALSE),[1]Content_!$D$7=2,VLOOKUP([1]Figures!$A301,[1]tfig!$A:$DK,[1]Figures!B$1+39,FALSE),[1]Content_!$D$7=3,VLOOKUP([1]Figures!$A301,[1]tfig!$A:$DK,[1]Figures!B$1+78,FALSE))</f>
        <v>Количество человек, охваченных системой управления охраной труда и промышленной безопасностью,</v>
      </c>
      <c r="C301" s="603"/>
      <c r="D301" s="603"/>
      <c r="E301" s="603"/>
      <c r="F301" s="603"/>
      <c r="G301" s="603"/>
      <c r="H301" s="603"/>
      <c r="I301" s="603"/>
      <c r="J301" s="603"/>
      <c r="K301" s="149"/>
      <c r="L301" s="149"/>
      <c r="M301" s="149"/>
      <c r="N301" s="603" t="str" cm="1">
        <f t="array" ref="N301">_xlfn.IFS([1]Content_!$D$7=1,VLOOKUP([1]Figures!$A301,[1]tfig!$A:$DK,[1]Figures!N$1,FALSE),[1]Content_!$D$7=2,VLOOKUP([1]Figures!$A301,[1]tfig!$A:$DK,[1]Figures!N$1+39,FALSE),[1]Content_!$D$7=3,VLOOKUP([1]Figures!$A301,[1]tfig!$A:$DK,[1]Figures!N$1+78,FALSE))</f>
        <v xml:space="preserve">Количество человек, охваченных системой управления охраной труда и промышленной безопасностью, прошедшей процедуру внутреннего аудита, </v>
      </c>
      <c r="O301" s="603"/>
      <c r="P301" s="603"/>
      <c r="Q301" s="603"/>
      <c r="R301" s="603"/>
      <c r="S301" s="603"/>
      <c r="T301" s="603"/>
      <c r="U301" s="603"/>
      <c r="V301" s="603"/>
      <c r="W301" s="149"/>
      <c r="X301" s="149"/>
      <c r="Y301" s="149"/>
      <c r="Z301" s="149"/>
      <c r="AA301" s="603" t="s">
        <v>1007</v>
      </c>
      <c r="AB301" s="603"/>
      <c r="AC301" s="603"/>
      <c r="AD301" s="603"/>
      <c r="AE301" s="603"/>
      <c r="AF301" s="603"/>
      <c r="AG301" s="603"/>
      <c r="AH301" s="603"/>
      <c r="AI301" s="603"/>
      <c r="AL301" s="603"/>
      <c r="AM301" s="603"/>
      <c r="AN301" s="603"/>
      <c r="AO301" s="603"/>
      <c r="AP301" s="603"/>
      <c r="AQ301" s="603"/>
      <c r="AR301" s="603"/>
      <c r="AS301" s="603"/>
      <c r="AT301" s="603"/>
    </row>
    <row r="302" spans="1:46" x14ac:dyDescent="0.25">
      <c r="A302" s="138" t="s">
        <v>319</v>
      </c>
      <c r="B302" s="137" t="str" cm="1">
        <f t="array" ref="B302">_xlfn.IFS([1]Content_!$D$7=1,VLOOKUP([1]Figures!$A302,[1]tfig!$A:$DK,[1]Figures!B$1,FALSE),[1]Content_!$D$7=2,VLOOKUP([1]Figures!$A302,[1]tfig!$A:$DK,[1]Figures!B$1+39,FALSE),[1]Content_!$D$7=3,VLOOKUP([1]Figures!$A302,[1]tfig!$A:$DK,[1]Figures!B$1+78,FALSE))</f>
        <v xml:space="preserve"> чел.</v>
      </c>
      <c r="N302" s="137" t="str" cm="1">
        <f t="array" ref="N302">_xlfn.IFS([1]Content_!$D$7=1,VLOOKUP([1]Figures!$A302,[1]tfig!$A:$DK,[1]Figures!N$1,FALSE),[1]Content_!$D$7=2,VLOOKUP([1]Figures!$A302,[1]tfig!$A:$DK,[1]Figures!N$1+39,FALSE),[1]Content_!$D$7=3,VLOOKUP([1]Figures!$A302,[1]tfig!$A:$DK,[1]Figures!N$1+78,FALSE))</f>
        <v xml:space="preserve"> чел.</v>
      </c>
      <c r="AA302" s="137" t="s">
        <v>840</v>
      </c>
    </row>
    <row r="325" spans="1:46" ht="57" customHeight="1" x14ac:dyDescent="0.25">
      <c r="A325" s="138" t="s">
        <v>320</v>
      </c>
      <c r="B325" s="604" t="str" cm="1">
        <f t="array" ref="B325">_xlfn.IFS([1]Content_!$D$7=1,VLOOKUP([1]Figures!$A325,[1]tfig!$A:$DK,[1]Figures!B$1,FALSE),[1]Content_!$D$7=2,VLOOKUP([1]Figures!$A325,[1]tfig!$A:$DK,[1]Figures!B$1+39,FALSE),[1]Content_!$D$7=3,VLOOKUP([1]Figures!$A325,[1]tfig!$A:$DK,[1]Figures!B$1+78,FALSE))</f>
        <v>Коэффициент частоты производственных травм с временной потерей трудоспособности (LTIFR)</v>
      </c>
      <c r="C325" s="604"/>
      <c r="D325" s="604"/>
      <c r="E325" s="604"/>
      <c r="F325" s="604"/>
      <c r="G325" s="604"/>
      <c r="H325" s="604"/>
      <c r="I325" s="604"/>
      <c r="J325" s="604"/>
      <c r="N325" s="604" t="str" cm="1">
        <f t="array" ref="N325">_xlfn.IFS([1]Content_!$D$7=1,VLOOKUP([1]Figures!$A325,[1]tfig!$A:$DK,[1]Figures!N$1,FALSE),[1]Content_!$D$7=2,VLOOKUP([1]Figures!$A325,[1]tfig!$A:$DK,[1]Figures!N$1+39,FALSE),[1]Content_!$D$7=3,VLOOKUP([1]Figures!$A325,[1]tfig!$A:$DK,[1]Figures!N$1+78,FALSE))</f>
        <v>Коэффициент частоты производственных травм с временной потерей трудоспособности (LTIF)</v>
      </c>
      <c r="O325" s="604"/>
      <c r="P325" s="604"/>
      <c r="Q325" s="604"/>
      <c r="R325" s="604"/>
      <c r="S325" s="604"/>
      <c r="T325" s="604"/>
      <c r="U325" s="604"/>
      <c r="V325" s="604"/>
      <c r="AA325" s="603" t="str" cm="1">
        <f t="array" ref="AA325">_xlfn.IFS([1]Content_!$D$7=1,VLOOKUP([1]Figures!$A325,[1]tfig!$A:$DK,[1]Figures!AA$1,FALSE),[1]Content_!$D$7=2,VLOOKUP([1]Figures!$A325,[1]tfig!$A:$DK,[1]Figures!AA$1+39,FALSE),[1]Content_!$D$7=3,VLOOKUP([1]Figures!$A325,[1]tfig!$A:$DK,[1]Figures!AA$1+78,FALSE))</f>
        <v xml:space="preserve">Количество инцидентов, </v>
      </c>
      <c r="AB325" s="603"/>
      <c r="AC325" s="603"/>
      <c r="AD325" s="603"/>
      <c r="AE325" s="603"/>
      <c r="AF325" s="603"/>
      <c r="AG325" s="603"/>
      <c r="AH325" s="603"/>
      <c r="AI325" s="603"/>
      <c r="AL325" s="603" t="s">
        <v>1006</v>
      </c>
      <c r="AM325" s="603"/>
      <c r="AN325" s="603"/>
      <c r="AO325" s="603"/>
      <c r="AP325" s="603"/>
      <c r="AQ325" s="603"/>
      <c r="AR325" s="603"/>
      <c r="AS325" s="603"/>
      <c r="AT325" s="603"/>
    </row>
    <row r="326" spans="1:46" x14ac:dyDescent="0.25">
      <c r="A326" s="138" t="s">
        <v>321</v>
      </c>
      <c r="AA326" s="137" t="str" cm="1">
        <f t="array" ref="AA326">_xlfn.IFS([1]Content_!$D$7=1,VLOOKUP([1]Figures!$A326,[1]tfig!$A:$DK,[1]Figures!AA$1,FALSE),[1]Content_!$D$7=2,VLOOKUP([1]Figures!$A326,[1]tfig!$A:$DK,[1]Figures!AA$1+39,FALSE),[1]Content_!$D$7=3,VLOOKUP([1]Figures!$A326,[1]tfig!$A:$DK,[1]Figures!AA$1+78,FALSE))</f>
        <v xml:space="preserve"> чел.</v>
      </c>
      <c r="AL326" s="137" t="str" cm="1">
        <f t="array" ref="AL326">_xlfn.IFS([1]Content_!$D$7=1,VLOOKUP([1]Figures!$A326,[1]tfig!$A:$DN,[1]Figures!AL$1,FALSE),[1]Content_!$D$7=2,VLOOKUP([1]Figures!$A326,[1]tfig!$A:$DN,[1]Figures!AL$1+39,FALSE),[1]Content_!$D$7=3,VLOOKUP([1]Figures!$A326,[1]tfig!$A:$DN,[1]Figures!AL$1+78,FALSE))</f>
        <v>млрд тенге</v>
      </c>
    </row>
    <row r="348" spans="1:11" x14ac:dyDescent="0.25">
      <c r="A348" s="138" t="s">
        <v>322</v>
      </c>
      <c r="B348" s="151" t="str" cm="1">
        <f t="array" ref="B348">_xlfn.IFS([1]Content_!$D$7=1,VLOOKUP([1]Figures!$A376,[1]tfig!$A:$DK,[1]Figures!B$1,FALSE),[1]Content_!$D$7=2,VLOOKUP([1]Figures!$A376,[1]tfig!$A:$DK,[1]Figures!B$1+39,FALSE),[1]Content_!$D$7=3,VLOOKUP([1]Figures!$A376,[1]tfig!$A:$DK,[1]Figures!B$1+78,FALSE))</f>
        <v>Корпоративное управление</v>
      </c>
    </row>
    <row r="350" spans="1:11" ht="19" customHeight="1" x14ac:dyDescent="0.25">
      <c r="A350" s="138" t="s">
        <v>323</v>
      </c>
      <c r="B350" s="602" t="str" cm="1">
        <f t="array" ref="B350">_xlfn.IFS([1]Content_!$D$7=1,VLOOKUP([1]Figures!$A378,[1]tfig!$A:$DK,[1]Figures!B$1,FALSE),[1]Content_!$D$7=2,VLOOKUP([1]Figures!$A378,[1]tfig!$A:$DK,[1]Figures!B$1+39,FALSE),[1]Content_!$D$7=3,VLOOKUP([1]Figures!$A378,[1]tfig!$A:$DK,[1]Figures!B$1+78,FALSE))</f>
        <v xml:space="preserve">Количество проведенных заседаний СД, </v>
      </c>
      <c r="C350" s="602"/>
      <c r="D350" s="602"/>
      <c r="E350" s="602"/>
      <c r="F350" s="602"/>
      <c r="G350" s="602"/>
      <c r="H350" s="602"/>
      <c r="I350" s="602"/>
      <c r="J350" s="602"/>
      <c r="K350" s="513"/>
    </row>
    <row r="351" spans="1:11" x14ac:dyDescent="0.25">
      <c r="A351" s="138" t="s">
        <v>324</v>
      </c>
      <c r="B351" s="513" t="s">
        <v>840</v>
      </c>
      <c r="C351" s="513"/>
      <c r="D351" s="513"/>
      <c r="E351" s="513"/>
      <c r="F351" s="513"/>
      <c r="G351" s="513"/>
      <c r="H351" s="513"/>
      <c r="I351" s="513"/>
      <c r="J351" s="513"/>
      <c r="K351" s="513"/>
    </row>
    <row r="375" spans="1:11" x14ac:dyDescent="0.25">
      <c r="A375" s="138" t="s">
        <v>325</v>
      </c>
      <c r="B375" s="150" t="str" cm="1">
        <f t="array" ref="B375">_xlfn.IFS([1]Content_!$D$7=1,VLOOKUP([1]Figures!$A403,[1]tfig!$A:$DK,[1]Figures!B$1,FALSE),[1]Content_!$D$7=2,VLOOKUP([1]Figures!$A403,[1]tfig!$A:$DK,[1]Figures!B$1+39,FALSE),[1]Content_!$D$7=3,VLOOKUP([1]Figures!$A403,[1]tfig!$A:$DK,[1]Figures!B$1+78,FALSE))</f>
        <v>Финансы</v>
      </c>
    </row>
    <row r="377" spans="1:11" ht="19" customHeight="1" x14ac:dyDescent="0.25">
      <c r="A377" s="138" t="s">
        <v>326</v>
      </c>
      <c r="B377" s="602" t="str" cm="1">
        <f t="array" ref="B377">_xlfn.IFS([1]Content_!$D$7=1,VLOOKUP([1]Figures!$A405,[1]tfig!$A:$DK,[1]Figures!B$1,FALSE),[1]Content_!$D$7=2,VLOOKUP([1]Figures!$A405,[1]tfig!$A:$DK,[1]Figures!B$1+39,FALSE),[1]Content_!$D$7=3,VLOOKUP([1]Figures!$A405,[1]tfig!$A:$DK,[1]Figures!B$1+78,FALSE))</f>
        <v xml:space="preserve">Суммарные доходы, </v>
      </c>
      <c r="C377" s="602"/>
      <c r="D377" s="602"/>
      <c r="E377" s="602"/>
      <c r="F377" s="602"/>
      <c r="G377" s="602"/>
      <c r="H377" s="602"/>
      <c r="I377" s="602"/>
      <c r="J377" s="602"/>
      <c r="K377" s="602"/>
    </row>
    <row r="378" spans="1:11" ht="19" customHeight="1" x14ac:dyDescent="0.25">
      <c r="A378" s="138" t="s">
        <v>327</v>
      </c>
      <c r="B378" s="601" t="str" cm="1">
        <f t="array" ref="B378">_xlfn.IFS([1]Content_!$D$7=1,VLOOKUP([1]Figures!$A406,[1]tfig!$A:$DK,[1]Figures!B$1,FALSE),[1]Content_!$D$7=2,VLOOKUP([1]Figures!$A406,[1]tfig!$A:$DK,[1]Figures!B$1+39,FALSE),[1]Content_!$D$7=3,VLOOKUP([1]Figures!$A406,[1]tfig!$A:$DK,[1]Figures!B$1+78,FALSE))</f>
        <v>млрд тенге</v>
      </c>
      <c r="C378" s="601"/>
      <c r="D378" s="601"/>
      <c r="E378" s="601"/>
      <c r="F378" s="601"/>
      <c r="G378" s="601"/>
      <c r="H378" s="601"/>
      <c r="I378" s="601"/>
      <c r="J378" s="601"/>
      <c r="K378" s="601"/>
    </row>
    <row r="401" spans="1:11" x14ac:dyDescent="0.25">
      <c r="A401" s="138" t="s">
        <v>328</v>
      </c>
      <c r="B401" s="150" t="str" cm="1">
        <f t="array" ref="B401">_xlfn.IFS([1]Content_!$D$7=1,VLOOKUP([1]Figures!$A429,[1]tfig!$A:$DK,[1]Figures!B$1,FALSE),[1]Content_!$D$7=2,VLOOKUP([1]Figures!$A429,[1]tfig!$A:$DK,[1]Figures!B$1+39,FALSE),[1]Content_!$D$7=3,VLOOKUP([1]Figures!$A429,[1]tfig!$A:$DK,[1]Figures!B$1+78,FALSE))</f>
        <v>Закупки</v>
      </c>
    </row>
    <row r="403" spans="1:11" ht="19" customHeight="1" x14ac:dyDescent="0.25">
      <c r="A403" s="138" t="s">
        <v>329</v>
      </c>
      <c r="B403" s="602" t="str" cm="1">
        <f t="array" ref="B403">_xlfn.IFS([1]Content_!$D$7=1,VLOOKUP([1]Figures!$A431,[1]tfig!$A:$DK,[1]Figures!B$1,FALSE),[1]Content_!$D$7=2,VLOOKUP([1]Figures!$A431,[1]tfig!$A:$DK,[1]Figures!B$1+39,FALSE),[1]Content_!$D$7=3,VLOOKUP([1]Figures!$A431,[1]tfig!$A:$DK,[1]Figures!B$1+78,FALSE))</f>
        <v xml:space="preserve">Всего закупленных товаров и услуг, </v>
      </c>
      <c r="C403" s="602"/>
      <c r="D403" s="602"/>
      <c r="E403" s="602"/>
      <c r="F403" s="602"/>
      <c r="G403" s="602"/>
      <c r="H403" s="602"/>
      <c r="I403" s="602"/>
      <c r="J403" s="602"/>
      <c r="K403" s="602"/>
    </row>
    <row r="404" spans="1:11" ht="19" customHeight="1" x14ac:dyDescent="0.25">
      <c r="A404" s="138" t="s">
        <v>330</v>
      </c>
      <c r="B404" s="601" t="str" cm="1">
        <f t="array" ref="B404">_xlfn.IFS([1]Content_!$D$7=1,VLOOKUP([1]Figures!$A432,[1]tfig!$A:$DK,[1]Figures!B$1,FALSE),[1]Content_!$D$7=2,VLOOKUP([1]Figures!$A432,[1]tfig!$A:$DK,[1]Figures!B$1+39,FALSE),[1]Content_!$D$7=3,VLOOKUP([1]Figures!$A432,[1]tfig!$A:$DK,[1]Figures!B$1+78,FALSE))</f>
        <v>млрд тенге</v>
      </c>
      <c r="C404" s="601"/>
      <c r="D404" s="601"/>
      <c r="E404" s="601"/>
      <c r="F404" s="601"/>
      <c r="G404" s="601"/>
      <c r="H404" s="601"/>
      <c r="I404" s="601"/>
      <c r="J404" s="601"/>
      <c r="K404" s="601"/>
    </row>
  </sheetData>
  <sheetProtection algorithmName="SHA-512" hashValue="M7ROZXWlCtbtvwe8qqkO+1ehlAFzG5ZFaak0thHMy+vEFA3kVdeSVORIEfl7yAUBvra1p2BlPyiSzHf5jInXLQ==" saltValue="HLow1KrvzMCnQkiFVMrcvQ==" spinCount="100000" sheet="1" objects="1" scenarios="1"/>
  <mergeCells count="17">
    <mergeCell ref="B6:R8"/>
    <mergeCell ref="B170:J170"/>
    <mergeCell ref="B222:J222"/>
    <mergeCell ref="N222:U222"/>
    <mergeCell ref="B301:J301"/>
    <mergeCell ref="N301:V301"/>
    <mergeCell ref="AA301:AI301"/>
    <mergeCell ref="AL301:AT301"/>
    <mergeCell ref="B325:J325"/>
    <mergeCell ref="N325:V325"/>
    <mergeCell ref="AA325:AI325"/>
    <mergeCell ref="AL325:AT325"/>
    <mergeCell ref="B404:K404"/>
    <mergeCell ref="B350:J350"/>
    <mergeCell ref="B377:K377"/>
    <mergeCell ref="B378:K378"/>
    <mergeCell ref="B403:K403"/>
  </mergeCells>
  <hyperlinks>
    <hyperlink ref="B38" location="'Water resources'!A1" display="'Water resources'!A1" xr:uid="{F2B64655-0AA6-E449-803E-7204D49E2E24}"/>
    <hyperlink ref="B65" location="Energy!A1" display="Energy!A1" xr:uid="{7DD76EE6-CF79-9940-9AB8-A267E72BA082}"/>
    <hyperlink ref="B93" location="Waste!A1" display="Waste!A1" xr:uid="{D5793735-AD59-7A4A-8DB9-68D49B6195D9}"/>
    <hyperlink ref="B119" location="Employees!A1" display="Employees!A1" xr:uid="{58304A05-974E-D545-8758-EBC3C28C3369}"/>
    <hyperlink ref="B272" display="Обучение" xr:uid="{7830D9D6-6BF5-AB45-8680-EEC064C0173E}"/>
    <hyperlink ref="B299" display="ОТиПБ" xr:uid="{4B40030E-E06E-D346-8D2E-A9EB4BD1445F}"/>
    <hyperlink ref="B348" display="Корпоративное управление" xr:uid="{BCA8BF0B-0AF9-034B-BD2E-C16D283C46C8}"/>
    <hyperlink ref="B375" display="Финансы" xr:uid="{597BCEDA-E485-584C-9D7F-A632B2A5FD1B}"/>
    <hyperlink ref="B401" display="Закупки" xr:uid="{7C664056-372E-5F43-8EBE-BBF3408153DC}"/>
    <hyperlink ref="B5" display="Content!A1" xr:uid="{DB48B298-1E80-B84B-8393-0DB27E15B808}"/>
    <hyperlink ref="B10" location="Emissions!A1" display="Выбросы" xr:uid="{68167BD6-A039-7849-9547-8B3E435A0A9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77C02-E8A4-F74E-99AD-DB067B026B5F}">
  <sheetPr>
    <tabColor rgb="FF002060"/>
  </sheetPr>
  <dimension ref="A1"/>
  <sheetViews>
    <sheetView workbookViewId="0">
      <selection activeCell="L40" sqref="L40"/>
    </sheetView>
  </sheetViews>
  <sheetFormatPr baseColWidth="10" defaultRowHeight="16"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2149F-3965-B44B-ABAE-51C3E7140391}">
  <dimension ref="A1:P229"/>
  <sheetViews>
    <sheetView showGridLines="0" topLeftCell="A60" zoomScale="86" workbookViewId="0">
      <selection activeCell="D22" sqref="D22"/>
    </sheetView>
  </sheetViews>
  <sheetFormatPr baseColWidth="10" defaultColWidth="8.6640625" defaultRowHeight="14" x14ac:dyDescent="0.15"/>
  <cols>
    <col min="1" max="1" width="5.1640625" style="23" customWidth="1"/>
    <col min="2" max="2" width="75.5" style="24" customWidth="1"/>
    <col min="3" max="8" width="25.5" style="25" customWidth="1"/>
    <col min="9" max="9" width="16.1640625" style="25" customWidth="1"/>
    <col min="10" max="12" width="8.6640625" style="25"/>
    <col min="13" max="13" width="11.5" style="25" bestFit="1" customWidth="1"/>
    <col min="14" max="14" width="8.6640625" style="25"/>
    <col min="15" max="16" width="8.83203125" style="25" bestFit="1" customWidth="1"/>
    <col min="17" max="16384" width="8.6640625" style="25"/>
  </cols>
  <sheetData>
    <row r="1" spans="1:13" s="22" customFormat="1" ht="16" x14ac:dyDescent="0.15">
      <c r="A1" s="20">
        <v>1</v>
      </c>
      <c r="B1" s="21">
        <v>2</v>
      </c>
      <c r="C1" s="21">
        <v>3</v>
      </c>
      <c r="D1" s="21">
        <v>4</v>
      </c>
      <c r="E1" s="21">
        <v>4</v>
      </c>
      <c r="F1" s="21">
        <v>5</v>
      </c>
      <c r="G1" s="21">
        <v>6</v>
      </c>
      <c r="H1" s="21">
        <v>7</v>
      </c>
    </row>
    <row r="2" spans="1:13" ht="61.5" customHeight="1" x14ac:dyDescent="0.15"/>
    <row r="3" spans="1:13" ht="19" x14ac:dyDescent="0.15">
      <c r="A3" s="23" t="s">
        <v>126</v>
      </c>
      <c r="B3" s="26" t="s">
        <v>119</v>
      </c>
      <c r="C3" s="1"/>
      <c r="D3" s="27"/>
      <c r="E3" s="27"/>
      <c r="F3" s="27"/>
      <c r="G3" s="27"/>
      <c r="H3" s="27"/>
      <c r="I3" s="27"/>
    </row>
    <row r="4" spans="1:13" ht="18" x14ac:dyDescent="0.15">
      <c r="B4" s="28"/>
      <c r="C4" s="28"/>
      <c r="D4" s="27"/>
      <c r="E4" s="27"/>
      <c r="F4" s="27"/>
      <c r="G4" s="27"/>
      <c r="H4" s="27"/>
      <c r="I4" s="27"/>
    </row>
    <row r="5" spans="1:13" ht="51" customHeight="1" x14ac:dyDescent="0.15">
      <c r="A5" s="23" t="s">
        <v>127</v>
      </c>
      <c r="B5" s="607" t="s">
        <v>211</v>
      </c>
      <c r="C5" s="607"/>
      <c r="D5" s="607"/>
      <c r="E5" s="607"/>
      <c r="F5" s="607"/>
      <c r="G5" s="607"/>
      <c r="H5" s="607"/>
      <c r="I5" s="30"/>
    </row>
    <row r="7" spans="1:13" s="35" customFormat="1" ht="16" x14ac:dyDescent="0.15">
      <c r="A7" s="23" t="s">
        <v>128</v>
      </c>
      <c r="B7" s="31" t="s">
        <v>129</v>
      </c>
      <c r="C7" s="32" t="s">
        <v>212</v>
      </c>
      <c r="D7" s="33">
        <v>2020</v>
      </c>
      <c r="E7" s="33">
        <v>2021</v>
      </c>
      <c r="F7" s="33">
        <v>2022</v>
      </c>
      <c r="G7" s="33">
        <v>2023</v>
      </c>
      <c r="H7" s="33">
        <v>2024</v>
      </c>
      <c r="I7" s="34"/>
      <c r="J7" s="34"/>
      <c r="K7" s="34"/>
      <c r="L7" s="34"/>
      <c r="M7" s="34"/>
    </row>
    <row r="8" spans="1:13" s="35" customFormat="1" ht="17" x14ac:dyDescent="0.15">
      <c r="A8" s="23" t="s">
        <v>130</v>
      </c>
      <c r="B8" s="36" t="s">
        <v>213</v>
      </c>
      <c r="C8" s="37" t="s">
        <v>214</v>
      </c>
      <c r="D8" s="38">
        <v>66.857422402808595</v>
      </c>
      <c r="E8" s="117">
        <v>72.239999999999995</v>
      </c>
      <c r="F8" s="117">
        <v>60.7</v>
      </c>
      <c r="G8" s="117">
        <v>59.82</v>
      </c>
      <c r="H8" s="515">
        <v>57.84</v>
      </c>
      <c r="I8" s="34"/>
      <c r="J8" s="34"/>
      <c r="K8" s="34"/>
      <c r="L8" s="34"/>
      <c r="M8" s="34"/>
    </row>
    <row r="9" spans="1:13" s="35" customFormat="1" ht="17" x14ac:dyDescent="0.2">
      <c r="A9" s="35" t="s">
        <v>131</v>
      </c>
      <c r="B9" s="39" t="s">
        <v>215</v>
      </c>
      <c r="C9" s="40" t="s">
        <v>214</v>
      </c>
      <c r="D9" s="41">
        <v>56.287422402808602</v>
      </c>
      <c r="E9" s="119">
        <v>61.59</v>
      </c>
      <c r="F9" s="119">
        <v>50.57</v>
      </c>
      <c r="G9" s="119">
        <v>49.81</v>
      </c>
      <c r="H9" s="516">
        <v>48.38</v>
      </c>
      <c r="I9" s="34"/>
      <c r="J9" s="34"/>
      <c r="K9" s="34"/>
      <c r="L9" s="34"/>
      <c r="M9" s="34"/>
    </row>
    <row r="10" spans="1:13" s="35" customFormat="1" ht="17" x14ac:dyDescent="0.2">
      <c r="A10" s="42" t="s">
        <v>132</v>
      </c>
      <c r="B10" s="43" t="s">
        <v>216</v>
      </c>
      <c r="C10" s="44"/>
      <c r="D10" s="45"/>
      <c r="E10" s="114"/>
      <c r="F10" s="114"/>
      <c r="G10" s="114"/>
      <c r="H10" s="115"/>
      <c r="I10" s="34"/>
      <c r="J10" s="34"/>
      <c r="K10" s="34"/>
      <c r="L10" s="34"/>
      <c r="M10" s="34"/>
    </row>
    <row r="11" spans="1:13" ht="16" x14ac:dyDescent="0.2">
      <c r="A11" s="13" t="s">
        <v>133</v>
      </c>
      <c r="B11" s="47" t="s">
        <v>217</v>
      </c>
      <c r="C11" s="48" t="s">
        <v>214</v>
      </c>
      <c r="D11" s="49">
        <v>42.79993356916772</v>
      </c>
      <c r="E11" s="120">
        <v>45.53</v>
      </c>
      <c r="F11" s="120">
        <v>45.91</v>
      </c>
      <c r="G11" s="120">
        <v>45.85</v>
      </c>
      <c r="H11" s="517">
        <v>44.13</v>
      </c>
    </row>
    <row r="12" spans="1:13" ht="15" x14ac:dyDescent="0.15">
      <c r="A12" s="35" t="s">
        <v>134</v>
      </c>
      <c r="B12" s="47" t="s">
        <v>218</v>
      </c>
      <c r="C12" s="48" t="s">
        <v>214</v>
      </c>
      <c r="D12" s="49">
        <v>12.929654949282938</v>
      </c>
      <c r="E12" s="118">
        <v>15.28</v>
      </c>
      <c r="F12" s="118">
        <v>4.24</v>
      </c>
      <c r="G12" s="118">
        <v>3.66</v>
      </c>
      <c r="H12" s="518">
        <v>3.95</v>
      </c>
    </row>
    <row r="13" spans="1:13" ht="15" x14ac:dyDescent="0.15">
      <c r="A13" s="23" t="s">
        <v>135</v>
      </c>
      <c r="B13" s="47" t="s">
        <v>219</v>
      </c>
      <c r="C13" s="48" t="s">
        <v>214</v>
      </c>
      <c r="D13" s="50">
        <v>0.55778130435796369</v>
      </c>
      <c r="E13" s="118">
        <v>0.79</v>
      </c>
      <c r="F13" s="118">
        <v>0.43</v>
      </c>
      <c r="G13" s="118">
        <v>0.3</v>
      </c>
      <c r="H13" s="518">
        <v>0.3</v>
      </c>
    </row>
    <row r="14" spans="1:13" ht="15" x14ac:dyDescent="0.15">
      <c r="B14" s="47" t="s">
        <v>271</v>
      </c>
      <c r="C14" s="48" t="s">
        <v>214</v>
      </c>
      <c r="D14" s="41"/>
      <c r="E14" s="121"/>
      <c r="F14" s="121"/>
      <c r="G14" s="121">
        <v>2E-3</v>
      </c>
      <c r="H14" s="519">
        <v>3.0000000000000001E-3</v>
      </c>
    </row>
    <row r="15" spans="1:13" s="35" customFormat="1" ht="17" x14ac:dyDescent="0.2">
      <c r="A15" s="23" t="s">
        <v>136</v>
      </c>
      <c r="B15" s="51" t="s">
        <v>220</v>
      </c>
      <c r="C15" s="52"/>
      <c r="E15" s="115"/>
      <c r="F15" s="115"/>
      <c r="G15" s="115"/>
      <c r="H15" s="115"/>
    </row>
    <row r="16" spans="1:13" ht="15" x14ac:dyDescent="0.15">
      <c r="A16" s="23" t="s">
        <v>137</v>
      </c>
      <c r="B16" s="53" t="s">
        <v>221</v>
      </c>
      <c r="C16" s="48" t="s">
        <v>214</v>
      </c>
      <c r="D16" s="54">
        <v>4.0843369999999997</v>
      </c>
      <c r="E16" s="120">
        <v>4.3099999999999996</v>
      </c>
      <c r="F16" s="120">
        <v>2.8</v>
      </c>
      <c r="G16" s="120">
        <v>3.44</v>
      </c>
      <c r="H16" s="517">
        <v>3.98</v>
      </c>
    </row>
    <row r="17" spans="1:13" ht="15" x14ac:dyDescent="0.15">
      <c r="A17" s="35" t="s">
        <v>138</v>
      </c>
      <c r="B17" s="55" t="s">
        <v>222</v>
      </c>
      <c r="C17" s="48" t="s">
        <v>214</v>
      </c>
      <c r="D17" s="50">
        <v>6.160629000000001</v>
      </c>
      <c r="E17" s="118">
        <v>6.13</v>
      </c>
      <c r="F17" s="118">
        <v>5.18</v>
      </c>
      <c r="G17" s="118">
        <v>5.09</v>
      </c>
      <c r="H17" s="518">
        <v>4.9400000000000004</v>
      </c>
    </row>
    <row r="18" spans="1:13" ht="15" x14ac:dyDescent="0.15">
      <c r="A18" s="23" t="s">
        <v>139</v>
      </c>
      <c r="B18" s="55" t="s">
        <v>223</v>
      </c>
      <c r="C18" s="48" t="s">
        <v>214</v>
      </c>
      <c r="D18" s="50">
        <v>0.166023</v>
      </c>
      <c r="E18" s="118">
        <v>0.17</v>
      </c>
      <c r="F18" s="118">
        <v>0.1</v>
      </c>
      <c r="G18" s="118">
        <v>0.1</v>
      </c>
      <c r="H18" s="518">
        <v>0.14000000000000001</v>
      </c>
    </row>
    <row r="19" spans="1:13" ht="15" x14ac:dyDescent="0.15">
      <c r="A19" s="23" t="s">
        <v>140</v>
      </c>
      <c r="B19" s="55" t="s">
        <v>224</v>
      </c>
      <c r="C19" s="48" t="s">
        <v>214</v>
      </c>
      <c r="D19" s="50">
        <v>4.5093238285999995</v>
      </c>
      <c r="E19" s="118">
        <v>7.37</v>
      </c>
      <c r="F19" s="118">
        <v>5.13</v>
      </c>
      <c r="G19" s="118">
        <v>3.69</v>
      </c>
      <c r="H19" s="518">
        <v>3.94</v>
      </c>
    </row>
    <row r="20" spans="1:13" ht="15" x14ac:dyDescent="0.15">
      <c r="A20" s="23" t="s">
        <v>141</v>
      </c>
      <c r="B20" s="55" t="s">
        <v>225</v>
      </c>
      <c r="C20" s="48" t="s">
        <v>214</v>
      </c>
      <c r="D20" s="50">
        <v>9.1999999999999998E-2</v>
      </c>
      <c r="E20" s="118">
        <v>0.11</v>
      </c>
      <c r="F20" s="118">
        <v>0.09</v>
      </c>
      <c r="G20" s="118">
        <v>0.12</v>
      </c>
      <c r="H20" s="518">
        <v>0.12</v>
      </c>
      <c r="I20" s="56"/>
    </row>
    <row r="21" spans="1:13" ht="15" x14ac:dyDescent="0.15">
      <c r="A21" s="23" t="s">
        <v>142</v>
      </c>
      <c r="B21" s="55" t="s">
        <v>226</v>
      </c>
      <c r="C21" s="48" t="s">
        <v>214</v>
      </c>
      <c r="D21" s="50">
        <v>26.252765834393117</v>
      </c>
      <c r="E21" s="118">
        <v>30.73</v>
      </c>
      <c r="F21" s="118">
        <v>30.67</v>
      </c>
      <c r="G21" s="118">
        <v>30.4</v>
      </c>
      <c r="H21" s="518">
        <v>29.73</v>
      </c>
    </row>
    <row r="22" spans="1:13" ht="15" x14ac:dyDescent="0.15">
      <c r="A22" s="23" t="s">
        <v>143</v>
      </c>
      <c r="B22" s="55" t="s">
        <v>227</v>
      </c>
      <c r="C22" s="48" t="s">
        <v>214</v>
      </c>
      <c r="D22" s="50">
        <v>2.571361</v>
      </c>
      <c r="E22" s="118">
        <v>1.87</v>
      </c>
      <c r="F22" s="118">
        <v>1.9</v>
      </c>
      <c r="G22" s="118">
        <v>2.0299999999999998</v>
      </c>
      <c r="H22" s="518">
        <v>2.17</v>
      </c>
    </row>
    <row r="23" spans="1:13" ht="15" x14ac:dyDescent="0.15">
      <c r="A23" s="23" t="s">
        <v>144</v>
      </c>
      <c r="B23" s="55" t="s">
        <v>228</v>
      </c>
      <c r="C23" s="48" t="s">
        <v>214</v>
      </c>
      <c r="D23" s="50">
        <v>0</v>
      </c>
      <c r="E23" s="118">
        <v>2.2799999999999998</v>
      </c>
      <c r="F23" s="118">
        <v>2.23</v>
      </c>
      <c r="G23" s="118">
        <v>2.25</v>
      </c>
      <c r="H23" s="518">
        <v>2.21</v>
      </c>
    </row>
    <row r="24" spans="1:13" ht="15" x14ac:dyDescent="0.15">
      <c r="A24" s="23" t="s">
        <v>145</v>
      </c>
      <c r="B24" s="55" t="s">
        <v>229</v>
      </c>
      <c r="C24" s="48" t="s">
        <v>214</v>
      </c>
      <c r="D24" s="50">
        <v>0.54423500000000002</v>
      </c>
      <c r="E24" s="118">
        <v>0.84</v>
      </c>
      <c r="F24" s="118">
        <v>1.02</v>
      </c>
      <c r="G24" s="118">
        <v>1.1200000000000001</v>
      </c>
      <c r="H24" s="518" t="s">
        <v>270</v>
      </c>
    </row>
    <row r="25" spans="1:13" ht="15" x14ac:dyDescent="0.15">
      <c r="A25" s="23" t="s">
        <v>146</v>
      </c>
      <c r="B25" s="55" t="s">
        <v>230</v>
      </c>
      <c r="C25" s="48" t="s">
        <v>214</v>
      </c>
      <c r="D25" s="50">
        <v>2.5028957999999997E-2</v>
      </c>
      <c r="E25" s="118">
        <v>0.03</v>
      </c>
      <c r="F25" s="118">
        <v>0.03</v>
      </c>
      <c r="G25" s="118">
        <v>0.03</v>
      </c>
      <c r="H25" s="518">
        <v>0.03</v>
      </c>
    </row>
    <row r="26" spans="1:13" ht="15" x14ac:dyDescent="0.15">
      <c r="A26" s="23" t="s">
        <v>147</v>
      </c>
      <c r="B26" s="55" t="s">
        <v>231</v>
      </c>
      <c r="C26" s="48" t="s">
        <v>214</v>
      </c>
      <c r="D26" s="50">
        <v>8.4700000000000001E-3</v>
      </c>
      <c r="E26" s="118">
        <v>0.01</v>
      </c>
      <c r="F26" s="118">
        <v>0.01</v>
      </c>
      <c r="G26" s="118">
        <v>0.01</v>
      </c>
      <c r="H26" s="518">
        <v>0.01</v>
      </c>
    </row>
    <row r="27" spans="1:13" ht="15" x14ac:dyDescent="0.15">
      <c r="A27" s="23" t="s">
        <v>148</v>
      </c>
      <c r="B27" s="55" t="s">
        <v>232</v>
      </c>
      <c r="C27" s="48" t="s">
        <v>214</v>
      </c>
      <c r="D27" s="50">
        <v>2.49336486927118E-4</v>
      </c>
      <c r="E27" s="118">
        <v>0</v>
      </c>
      <c r="F27" s="118">
        <v>0</v>
      </c>
      <c r="G27" s="118">
        <v>0</v>
      </c>
      <c r="H27" s="518">
        <v>2.9999999999999997E-4</v>
      </c>
    </row>
    <row r="28" spans="1:13" ht="15" x14ac:dyDescent="0.15">
      <c r="A28" s="23" t="s">
        <v>149</v>
      </c>
      <c r="B28" s="55" t="s">
        <v>233</v>
      </c>
      <c r="C28" s="48" t="s">
        <v>214</v>
      </c>
      <c r="D28" s="50">
        <v>11.871985</v>
      </c>
      <c r="E28" s="118">
        <v>7.75</v>
      </c>
      <c r="F28" s="118">
        <v>1.42</v>
      </c>
      <c r="G28" s="118">
        <v>1.53</v>
      </c>
      <c r="H28" s="518">
        <v>1.1100000000000001</v>
      </c>
    </row>
    <row r="29" spans="1:13" ht="30" x14ac:dyDescent="0.15">
      <c r="A29" s="23" t="s">
        <v>150</v>
      </c>
      <c r="B29" s="57" t="s">
        <v>234</v>
      </c>
      <c r="C29" s="48" t="s">
        <v>214</v>
      </c>
      <c r="D29" s="58">
        <v>1.0144453285644169E-3</v>
      </c>
      <c r="E29" s="121">
        <v>0</v>
      </c>
      <c r="F29" s="121">
        <v>0</v>
      </c>
      <c r="G29" s="121">
        <v>0</v>
      </c>
      <c r="H29" s="519">
        <v>2E-3</v>
      </c>
    </row>
    <row r="30" spans="1:13" s="60" customFormat="1" ht="14" customHeight="1" x14ac:dyDescent="0.15">
      <c r="A30" s="23" t="s">
        <v>151</v>
      </c>
      <c r="B30" s="113" t="s">
        <v>235</v>
      </c>
      <c r="C30" s="113"/>
      <c r="D30" s="48"/>
      <c r="E30" s="567"/>
      <c r="F30" s="567"/>
      <c r="G30" s="567"/>
      <c r="H30" s="567"/>
      <c r="I30" s="59"/>
    </row>
    <row r="31" spans="1:13" s="60" customFormat="1" ht="16" x14ac:dyDescent="0.15">
      <c r="A31" s="23" t="s">
        <v>152</v>
      </c>
      <c r="B31" s="61" t="s">
        <v>153</v>
      </c>
      <c r="C31" s="32" t="s">
        <v>212</v>
      </c>
      <c r="D31" s="122">
        <v>2020</v>
      </c>
      <c r="E31" s="122">
        <v>2021</v>
      </c>
      <c r="F31" s="122">
        <v>2022</v>
      </c>
      <c r="G31" s="122">
        <v>2023</v>
      </c>
      <c r="H31" s="122">
        <v>2024</v>
      </c>
    </row>
    <row r="32" spans="1:13" s="35" customFormat="1" ht="34" x14ac:dyDescent="0.2">
      <c r="A32" s="62" t="s">
        <v>154</v>
      </c>
      <c r="B32" s="63" t="s">
        <v>236</v>
      </c>
      <c r="C32" s="64" t="s">
        <v>214</v>
      </c>
      <c r="D32" s="46">
        <v>10.57</v>
      </c>
      <c r="E32" s="116">
        <v>10.65</v>
      </c>
      <c r="F32" s="116">
        <v>10.130000000000001</v>
      </c>
      <c r="G32" s="116">
        <v>10</v>
      </c>
      <c r="H32" s="520">
        <v>9.4600000000000009</v>
      </c>
      <c r="I32" s="34"/>
      <c r="J32" s="34"/>
      <c r="K32" s="34"/>
      <c r="L32" s="34"/>
      <c r="M32" s="34"/>
    </row>
    <row r="33" spans="1:16" s="35" customFormat="1" ht="15" x14ac:dyDescent="0.15">
      <c r="A33" s="62" t="s">
        <v>155</v>
      </c>
      <c r="B33" s="65" t="s">
        <v>237</v>
      </c>
      <c r="C33" s="66"/>
      <c r="D33" s="46"/>
      <c r="E33" s="131"/>
      <c r="F33" s="131"/>
      <c r="G33" s="131"/>
      <c r="H33" s="131"/>
      <c r="I33" s="34"/>
      <c r="J33" s="34"/>
      <c r="K33" s="34"/>
      <c r="L33" s="34"/>
      <c r="M33" s="34"/>
    </row>
    <row r="34" spans="1:16" ht="15" x14ac:dyDescent="0.15">
      <c r="A34" s="35" t="s">
        <v>156</v>
      </c>
      <c r="B34" s="47" t="s">
        <v>238</v>
      </c>
      <c r="C34" s="48" t="s">
        <v>214</v>
      </c>
      <c r="D34" s="49">
        <v>9.8665100605744609</v>
      </c>
      <c r="E34" s="123">
        <v>9.9600000000000009</v>
      </c>
      <c r="F34" s="123">
        <v>9.49</v>
      </c>
      <c r="G34" s="123">
        <v>9.2799999999999994</v>
      </c>
      <c r="H34" s="521">
        <v>8.7100000000000009</v>
      </c>
      <c r="I34" s="67"/>
      <c r="J34" s="67"/>
      <c r="K34" s="67"/>
      <c r="L34" s="67"/>
      <c r="M34" s="67"/>
      <c r="N34" s="68"/>
      <c r="O34" s="68"/>
      <c r="P34" s="68"/>
    </row>
    <row r="35" spans="1:16" ht="15" x14ac:dyDescent="0.15">
      <c r="A35" s="35" t="s">
        <v>157</v>
      </c>
      <c r="B35" s="47" t="s">
        <v>239</v>
      </c>
      <c r="C35" s="48" t="s">
        <v>214</v>
      </c>
      <c r="D35" s="49">
        <v>0.70421763600000009</v>
      </c>
      <c r="E35" s="123">
        <v>0.69</v>
      </c>
      <c r="F35" s="123">
        <v>0.64</v>
      </c>
      <c r="G35" s="123">
        <v>0.73</v>
      </c>
      <c r="H35" s="521">
        <v>0.75</v>
      </c>
      <c r="I35" s="69"/>
      <c r="J35" s="69"/>
      <c r="K35" s="69"/>
      <c r="L35" s="69"/>
      <c r="M35" s="69"/>
      <c r="N35" s="70"/>
      <c r="O35" s="70"/>
      <c r="P35" s="70"/>
    </row>
    <row r="36" spans="1:16" s="35" customFormat="1" ht="15" x14ac:dyDescent="0.15">
      <c r="A36" s="23" t="s">
        <v>158</v>
      </c>
      <c r="B36" s="65" t="s">
        <v>220</v>
      </c>
      <c r="C36" s="66"/>
      <c r="D36" s="46"/>
      <c r="E36" s="131"/>
      <c r="F36" s="131"/>
      <c r="G36" s="131"/>
      <c r="H36" s="131"/>
      <c r="I36" s="34"/>
      <c r="J36" s="34"/>
      <c r="K36" s="34"/>
      <c r="L36" s="34"/>
      <c r="M36" s="34"/>
      <c r="N36" s="71"/>
      <c r="O36" s="71"/>
      <c r="P36" s="71"/>
    </row>
    <row r="37" spans="1:16" ht="15" x14ac:dyDescent="0.15">
      <c r="A37" s="23" t="s">
        <v>159</v>
      </c>
      <c r="B37" s="53" t="s">
        <v>221</v>
      </c>
      <c r="C37" s="48" t="s">
        <v>214</v>
      </c>
      <c r="D37" s="72">
        <v>1.439052</v>
      </c>
      <c r="E37" s="123">
        <v>1.38</v>
      </c>
      <c r="F37" s="123">
        <v>1.26</v>
      </c>
      <c r="G37" s="123">
        <v>1.38</v>
      </c>
      <c r="H37" s="521">
        <v>1.23</v>
      </c>
      <c r="I37" s="67"/>
      <c r="J37" s="67"/>
      <c r="K37" s="67"/>
      <c r="L37" s="67"/>
      <c r="M37" s="67"/>
      <c r="N37" s="68"/>
      <c r="O37" s="68"/>
      <c r="P37" s="68"/>
    </row>
    <row r="38" spans="1:16" ht="15" x14ac:dyDescent="0.15">
      <c r="A38" s="35" t="s">
        <v>160</v>
      </c>
      <c r="B38" s="55" t="s">
        <v>222</v>
      </c>
      <c r="C38" s="48" t="s">
        <v>214</v>
      </c>
      <c r="D38" s="49">
        <v>1.7752110000000001</v>
      </c>
      <c r="E38" s="123">
        <v>1.73</v>
      </c>
      <c r="F38" s="123">
        <v>1.81</v>
      </c>
      <c r="G38" s="123">
        <v>1.81</v>
      </c>
      <c r="H38" s="521">
        <v>1.97</v>
      </c>
    </row>
    <row r="39" spans="1:16" ht="15" x14ac:dyDescent="0.15">
      <c r="A39" s="23" t="s">
        <v>161</v>
      </c>
      <c r="B39" s="55" t="s">
        <v>223</v>
      </c>
      <c r="C39" s="48" t="s">
        <v>214</v>
      </c>
      <c r="D39" s="49">
        <v>0.233874</v>
      </c>
      <c r="E39" s="123">
        <v>0.23</v>
      </c>
      <c r="F39" s="123">
        <v>0.21</v>
      </c>
      <c r="G39" s="123">
        <v>0.24</v>
      </c>
      <c r="H39" s="521">
        <v>0.21</v>
      </c>
      <c r="I39" s="56"/>
    </row>
    <row r="40" spans="1:16" ht="15" x14ac:dyDescent="0.15">
      <c r="A40" s="23" t="s">
        <v>162</v>
      </c>
      <c r="B40" s="55" t="s">
        <v>224</v>
      </c>
      <c r="C40" s="48" t="s">
        <v>214</v>
      </c>
      <c r="D40" s="49">
        <v>9.6368947574461891E-2</v>
      </c>
      <c r="E40" s="123">
        <v>0.1</v>
      </c>
      <c r="F40" s="123">
        <v>0.06</v>
      </c>
      <c r="G40" s="123">
        <v>0.06</v>
      </c>
      <c r="H40" s="521">
        <v>0.05</v>
      </c>
    </row>
    <row r="41" spans="1:16" ht="15" x14ac:dyDescent="0.15">
      <c r="A41" s="23" t="s">
        <v>163</v>
      </c>
      <c r="B41" s="55" t="s">
        <v>225</v>
      </c>
      <c r="C41" s="48" t="s">
        <v>214</v>
      </c>
      <c r="D41" s="49">
        <v>0.81988300000000003</v>
      </c>
      <c r="E41" s="123">
        <v>0.84</v>
      </c>
      <c r="F41" s="123">
        <v>0.63</v>
      </c>
      <c r="G41" s="123">
        <v>0.6</v>
      </c>
      <c r="H41" s="521">
        <v>0.79</v>
      </c>
    </row>
    <row r="42" spans="1:16" ht="15" x14ac:dyDescent="0.15">
      <c r="A42" s="23" t="s">
        <v>164</v>
      </c>
      <c r="B42" s="55" t="s">
        <v>228</v>
      </c>
      <c r="C42" s="48" t="s">
        <v>214</v>
      </c>
      <c r="D42" s="49">
        <v>3.351</v>
      </c>
      <c r="E42" s="123">
        <v>3.25</v>
      </c>
      <c r="F42" s="123">
        <v>3.28</v>
      </c>
      <c r="G42" s="123">
        <v>3.12</v>
      </c>
      <c r="H42" s="521">
        <v>2.63</v>
      </c>
    </row>
    <row r="43" spans="1:16" ht="15" x14ac:dyDescent="0.15">
      <c r="A43" s="23" t="s">
        <v>165</v>
      </c>
      <c r="B43" s="55" t="s">
        <v>230</v>
      </c>
      <c r="C43" s="48" t="s">
        <v>214</v>
      </c>
      <c r="D43" s="49">
        <v>0.21809124900000001</v>
      </c>
      <c r="E43" s="123">
        <v>0.23</v>
      </c>
      <c r="F43" s="123">
        <v>0.2</v>
      </c>
      <c r="G43" s="123">
        <v>0.23</v>
      </c>
      <c r="H43" s="521">
        <v>0.18</v>
      </c>
    </row>
    <row r="44" spans="1:16" ht="15" x14ac:dyDescent="0.15">
      <c r="A44" s="23" t="s">
        <v>166</v>
      </c>
      <c r="B44" s="55" t="s">
        <v>231</v>
      </c>
      <c r="C44" s="48" t="s">
        <v>214</v>
      </c>
      <c r="D44" s="49">
        <v>2.606141</v>
      </c>
      <c r="E44" s="123">
        <v>2.85</v>
      </c>
      <c r="F44" s="123">
        <v>2.63</v>
      </c>
      <c r="G44" s="123">
        <v>2.54</v>
      </c>
      <c r="H44" s="521">
        <v>2.36</v>
      </c>
    </row>
    <row r="45" spans="1:16" ht="15" x14ac:dyDescent="0.15">
      <c r="A45" s="23" t="s">
        <v>167</v>
      </c>
      <c r="B45" s="55" t="s">
        <v>232</v>
      </c>
      <c r="C45" s="48" t="s">
        <v>214</v>
      </c>
      <c r="D45" s="49">
        <v>6.0050000000000001E-4</v>
      </c>
      <c r="E45" s="123">
        <v>0</v>
      </c>
      <c r="F45" s="123">
        <v>0</v>
      </c>
      <c r="G45" s="123">
        <v>0</v>
      </c>
      <c r="H45" s="521">
        <v>0.01</v>
      </c>
    </row>
    <row r="46" spans="1:16" ht="15" x14ac:dyDescent="0.15">
      <c r="A46" s="23" t="s">
        <v>168</v>
      </c>
      <c r="B46" s="55" t="s">
        <v>233</v>
      </c>
      <c r="C46" s="48" t="s">
        <v>214</v>
      </c>
      <c r="D46" s="49">
        <v>1.3209E-2</v>
      </c>
      <c r="E46" s="123">
        <v>0.01</v>
      </c>
      <c r="F46" s="123">
        <v>0.01</v>
      </c>
      <c r="G46" s="123">
        <v>0.01</v>
      </c>
      <c r="H46" s="521">
        <v>0.01</v>
      </c>
    </row>
    <row r="47" spans="1:16" ht="30" x14ac:dyDescent="0.15">
      <c r="A47" s="23" t="s">
        <v>169</v>
      </c>
      <c r="B47" s="57" t="s">
        <v>234</v>
      </c>
      <c r="C47" s="48" t="s">
        <v>214</v>
      </c>
      <c r="D47" s="73">
        <v>1.5434E-2</v>
      </c>
      <c r="E47" s="127">
        <v>0.03</v>
      </c>
      <c r="F47" s="127">
        <v>0.02</v>
      </c>
      <c r="G47" s="127">
        <v>0.02</v>
      </c>
      <c r="H47" s="522">
        <v>0.01</v>
      </c>
    </row>
    <row r="48" spans="1:16" x14ac:dyDescent="0.15">
      <c r="A48" s="23" t="s">
        <v>170</v>
      </c>
      <c r="B48" s="74" t="s">
        <v>240</v>
      </c>
      <c r="C48" s="75"/>
      <c r="D48" s="75"/>
    </row>
    <row r="49" spans="1:8" ht="16" customHeight="1" x14ac:dyDescent="0.15">
      <c r="A49" s="23" t="s">
        <v>171</v>
      </c>
      <c r="B49" s="95" t="s">
        <v>241</v>
      </c>
      <c r="C49" s="95"/>
      <c r="D49" s="75"/>
      <c r="E49" s="95"/>
      <c r="F49" s="77"/>
      <c r="G49" s="78"/>
      <c r="H49" s="77"/>
    </row>
    <row r="50" spans="1:8" ht="32" x14ac:dyDescent="0.15">
      <c r="A50" s="23" t="s">
        <v>172</v>
      </c>
      <c r="B50" s="55" t="s">
        <v>221</v>
      </c>
      <c r="C50" s="123" t="s">
        <v>272</v>
      </c>
      <c r="D50" s="428">
        <v>0</v>
      </c>
      <c r="E50" s="123">
        <v>0.19</v>
      </c>
      <c r="F50" s="123">
        <v>0.13</v>
      </c>
      <c r="G50" s="123">
        <v>0.17</v>
      </c>
      <c r="H50" s="521">
        <v>0.18</v>
      </c>
    </row>
    <row r="51" spans="1:8" ht="32" x14ac:dyDescent="0.15">
      <c r="A51" s="23" t="s">
        <v>173</v>
      </c>
      <c r="B51" s="55" t="s">
        <v>242</v>
      </c>
      <c r="C51" s="123" t="s">
        <v>273</v>
      </c>
      <c r="D51" s="428">
        <v>0</v>
      </c>
      <c r="E51" s="123">
        <v>0.35</v>
      </c>
      <c r="F51" s="123">
        <v>0.31</v>
      </c>
      <c r="G51" s="123">
        <v>0.31</v>
      </c>
      <c r="H51" s="521">
        <v>0.28000000000000003</v>
      </c>
    </row>
    <row r="52" spans="1:8" ht="17" x14ac:dyDescent="0.15">
      <c r="A52" s="23" t="s">
        <v>174</v>
      </c>
      <c r="B52" s="55" t="s">
        <v>243</v>
      </c>
      <c r="C52" s="123" t="s">
        <v>281</v>
      </c>
      <c r="D52" s="428">
        <v>0</v>
      </c>
      <c r="E52" s="123">
        <v>3.93</v>
      </c>
      <c r="F52" s="123">
        <v>2.2799999999999998</v>
      </c>
      <c r="G52" s="123">
        <v>2.2599999999999998</v>
      </c>
      <c r="H52" s="521">
        <v>3.07</v>
      </c>
    </row>
    <row r="53" spans="1:8" ht="17" x14ac:dyDescent="0.15">
      <c r="A53" s="23" t="s">
        <v>175</v>
      </c>
      <c r="B53" s="55" t="s">
        <v>224</v>
      </c>
      <c r="C53" s="123" t="s">
        <v>282</v>
      </c>
      <c r="D53" s="428">
        <v>0</v>
      </c>
      <c r="E53" s="123">
        <v>0.13</v>
      </c>
      <c r="F53" s="123">
        <v>0.11</v>
      </c>
      <c r="G53" s="123">
        <v>0.08</v>
      </c>
      <c r="H53" s="521">
        <v>0.08</v>
      </c>
    </row>
    <row r="54" spans="1:8" ht="32" x14ac:dyDescent="0.15">
      <c r="A54" s="23" t="s">
        <v>176</v>
      </c>
      <c r="B54" s="55" t="s">
        <v>225</v>
      </c>
      <c r="C54" s="123" t="s">
        <v>276</v>
      </c>
      <c r="D54" s="428">
        <v>0</v>
      </c>
      <c r="E54" s="123">
        <v>5.04</v>
      </c>
      <c r="F54" s="123">
        <v>4.2300000000000004</v>
      </c>
      <c r="G54" s="123">
        <v>5.72</v>
      </c>
      <c r="H54" s="521">
        <v>5.13</v>
      </c>
    </row>
    <row r="55" spans="1:8" ht="17" x14ac:dyDescent="0.15">
      <c r="A55" s="23" t="s">
        <v>177</v>
      </c>
      <c r="B55" s="55" t="s">
        <v>244</v>
      </c>
      <c r="C55" s="123" t="s">
        <v>283</v>
      </c>
      <c r="D55" s="428">
        <v>0</v>
      </c>
      <c r="E55" s="123">
        <v>0.75</v>
      </c>
      <c r="F55" s="123">
        <v>0.74</v>
      </c>
      <c r="G55" s="123">
        <v>0.75</v>
      </c>
      <c r="H55" s="521">
        <v>0.72</v>
      </c>
    </row>
    <row r="56" spans="1:8" ht="17" x14ac:dyDescent="0.15">
      <c r="A56" s="23" t="s">
        <v>178</v>
      </c>
      <c r="B56" s="55" t="s">
        <v>245</v>
      </c>
      <c r="C56" s="123" t="s">
        <v>284</v>
      </c>
      <c r="D56" s="428">
        <v>0</v>
      </c>
      <c r="E56" s="123">
        <v>0.32</v>
      </c>
      <c r="F56" s="123">
        <v>0.34</v>
      </c>
      <c r="G56" s="123">
        <v>0.32</v>
      </c>
      <c r="H56" s="521">
        <v>0.32</v>
      </c>
    </row>
    <row r="57" spans="1:8" ht="32" x14ac:dyDescent="0.15">
      <c r="A57" s="23" t="s">
        <v>179</v>
      </c>
      <c r="B57" s="55" t="s">
        <v>246</v>
      </c>
      <c r="C57" s="123" t="s">
        <v>277</v>
      </c>
      <c r="D57" s="428">
        <v>0</v>
      </c>
      <c r="E57" s="123">
        <v>5.39</v>
      </c>
      <c r="F57" s="123">
        <v>5.03</v>
      </c>
      <c r="G57" s="123">
        <v>4.75</v>
      </c>
      <c r="H57" s="521">
        <v>4.62</v>
      </c>
    </row>
    <row r="58" spans="1:8" ht="32" x14ac:dyDescent="0.15">
      <c r="B58" s="55" t="s">
        <v>232</v>
      </c>
      <c r="C58" s="123" t="s">
        <v>285</v>
      </c>
      <c r="D58" s="428">
        <v>0</v>
      </c>
      <c r="E58" s="123">
        <v>2.0999999999999999E-3</v>
      </c>
      <c r="F58" s="123">
        <v>2.2000000000000001E-3</v>
      </c>
      <c r="G58" s="123">
        <v>1.2999999999999999E-3</v>
      </c>
      <c r="H58" s="521">
        <v>1.5E-3</v>
      </c>
    </row>
    <row r="59" spans="1:8" ht="17" x14ac:dyDescent="0.15">
      <c r="A59" s="23" t="s">
        <v>180</v>
      </c>
      <c r="B59" s="55" t="s">
        <v>247</v>
      </c>
      <c r="C59" s="123" t="s">
        <v>286</v>
      </c>
      <c r="D59" s="428">
        <v>0</v>
      </c>
      <c r="E59" s="123">
        <v>0.17399999999999999</v>
      </c>
      <c r="F59" s="123">
        <v>3.3000000000000002E-2</v>
      </c>
      <c r="G59" s="123">
        <v>3.5999999999999997E-2</v>
      </c>
      <c r="H59" s="521">
        <v>2.5999999999999999E-2</v>
      </c>
    </row>
    <row r="60" spans="1:8" ht="32" x14ac:dyDescent="0.15">
      <c r="A60" s="23" t="s">
        <v>181</v>
      </c>
      <c r="B60" s="55" t="s">
        <v>234</v>
      </c>
      <c r="C60" s="127" t="s">
        <v>287</v>
      </c>
      <c r="D60" s="435">
        <v>0</v>
      </c>
      <c r="E60" s="127">
        <v>4.0000000000000001E-3</v>
      </c>
      <c r="F60" s="127">
        <v>4.0000000000000001E-3</v>
      </c>
      <c r="G60" s="127">
        <v>5.5E-2</v>
      </c>
      <c r="H60" s="522">
        <v>0.04</v>
      </c>
    </row>
    <row r="61" spans="1:8" ht="16" customHeight="1" x14ac:dyDescent="0.15">
      <c r="A61" s="23" t="s">
        <v>182</v>
      </c>
      <c r="B61" s="112" t="s">
        <v>248</v>
      </c>
      <c r="C61" s="219"/>
      <c r="D61" s="569"/>
      <c r="E61" s="219"/>
      <c r="F61" s="130"/>
      <c r="G61" s="130"/>
      <c r="H61" s="130"/>
    </row>
    <row r="62" spans="1:8" ht="32" x14ac:dyDescent="0.15">
      <c r="A62" s="23" t="s">
        <v>183</v>
      </c>
      <c r="B62" s="55" t="s">
        <v>221</v>
      </c>
      <c r="C62" s="123" t="s">
        <v>272</v>
      </c>
      <c r="D62" s="428">
        <v>1E-4</v>
      </c>
      <c r="E62" s="123">
        <v>0.06</v>
      </c>
      <c r="F62" s="123">
        <v>0.06</v>
      </c>
      <c r="G62" s="123">
        <v>7.0000000000000007E-2</v>
      </c>
      <c r="H62" s="521">
        <v>0.05</v>
      </c>
    </row>
    <row r="63" spans="1:8" ht="32" x14ac:dyDescent="0.15">
      <c r="A63" s="23" t="s">
        <v>184</v>
      </c>
      <c r="B63" s="55" t="s">
        <v>242</v>
      </c>
      <c r="C63" s="123" t="s">
        <v>273</v>
      </c>
      <c r="D63" s="428">
        <v>1E-4</v>
      </c>
      <c r="E63" s="123">
        <v>0.1</v>
      </c>
      <c r="F63" s="123">
        <v>0.11</v>
      </c>
      <c r="G63" s="123">
        <v>0.11</v>
      </c>
      <c r="H63" s="521">
        <v>0.11</v>
      </c>
    </row>
    <row r="64" spans="1:8" ht="17" x14ac:dyDescent="0.15">
      <c r="A64" s="23" t="s">
        <v>185</v>
      </c>
      <c r="B64" s="55" t="s">
        <v>243</v>
      </c>
      <c r="C64" s="123" t="s">
        <v>274</v>
      </c>
      <c r="D64" s="428">
        <v>3.0000000000000001E-6</v>
      </c>
      <c r="E64" s="123">
        <v>5.3</v>
      </c>
      <c r="F64" s="123">
        <v>4.8</v>
      </c>
      <c r="G64" s="123">
        <v>5.43</v>
      </c>
      <c r="H64" s="521">
        <v>4.6900000000000004</v>
      </c>
    </row>
    <row r="65" spans="1:14" ht="17" x14ac:dyDescent="0.15">
      <c r="A65" s="23" t="s">
        <v>186</v>
      </c>
      <c r="B65" s="55" t="s">
        <v>224</v>
      </c>
      <c r="C65" s="123" t="s">
        <v>275</v>
      </c>
      <c r="D65" s="428">
        <v>1E-3</v>
      </c>
      <c r="E65" s="123">
        <v>1.72</v>
      </c>
      <c r="F65" s="123">
        <v>1.23</v>
      </c>
      <c r="G65" s="123">
        <v>1.29</v>
      </c>
      <c r="H65" s="521">
        <v>0.98</v>
      </c>
    </row>
    <row r="66" spans="1:14" ht="32" x14ac:dyDescent="0.15">
      <c r="A66" s="23" t="s">
        <v>187</v>
      </c>
      <c r="B66" s="55" t="s">
        <v>225</v>
      </c>
      <c r="C66" s="123" t="s">
        <v>276</v>
      </c>
      <c r="D66" s="428">
        <v>4.0000000000000003E-5</v>
      </c>
      <c r="E66" s="123">
        <v>38.590000000000003</v>
      </c>
      <c r="F66" s="123">
        <v>29.74</v>
      </c>
      <c r="G66" s="123">
        <v>28.58</v>
      </c>
      <c r="H66" s="521">
        <v>33.729999999999997</v>
      </c>
    </row>
    <row r="67" spans="1:14" ht="32" x14ac:dyDescent="0.15">
      <c r="A67" s="23" t="s">
        <v>188</v>
      </c>
      <c r="B67" s="55" t="s">
        <v>246</v>
      </c>
      <c r="C67" s="123" t="s">
        <v>277</v>
      </c>
      <c r="D67" s="80">
        <v>7.8091999999999997</v>
      </c>
      <c r="E67" s="123">
        <v>7.68</v>
      </c>
      <c r="F67" s="123">
        <v>7.4</v>
      </c>
      <c r="G67" s="123">
        <v>6.59</v>
      </c>
      <c r="H67" s="521">
        <v>5.5</v>
      </c>
    </row>
    <row r="68" spans="1:14" ht="32" x14ac:dyDescent="0.15">
      <c r="B68" s="55" t="s">
        <v>232</v>
      </c>
      <c r="C68" s="123" t="s">
        <v>278</v>
      </c>
      <c r="D68" s="258" t="s">
        <v>270</v>
      </c>
      <c r="E68" s="123">
        <v>3.0000000000000001E-3</v>
      </c>
      <c r="F68" s="123">
        <v>2E-3</v>
      </c>
      <c r="G68" s="123">
        <v>4.0000000000000001E-3</v>
      </c>
      <c r="H68" s="521">
        <v>2.5999999999999999E-2</v>
      </c>
    </row>
    <row r="69" spans="1:14" ht="17" x14ac:dyDescent="0.15">
      <c r="A69" s="23" t="s">
        <v>189</v>
      </c>
      <c r="B69" s="55" t="s">
        <v>247</v>
      </c>
      <c r="C69" s="123" t="s">
        <v>279</v>
      </c>
      <c r="D69" s="428">
        <v>2.9999999999999997E-4</v>
      </c>
      <c r="E69" s="123">
        <v>0.34</v>
      </c>
      <c r="F69" s="123">
        <v>0.31</v>
      </c>
      <c r="G69" s="123">
        <v>0.23</v>
      </c>
      <c r="H69" s="521">
        <v>0.33</v>
      </c>
    </row>
    <row r="70" spans="1:14" ht="32" x14ac:dyDescent="0.15">
      <c r="A70" s="23" t="s">
        <v>190</v>
      </c>
      <c r="B70" s="55" t="s">
        <v>234</v>
      </c>
      <c r="C70" s="127" t="s">
        <v>280</v>
      </c>
      <c r="D70" s="435">
        <v>5.0000000000000001E-4</v>
      </c>
      <c r="E70" s="127">
        <v>0.51</v>
      </c>
      <c r="F70" s="127">
        <v>0.37</v>
      </c>
      <c r="G70" s="127">
        <v>0.38</v>
      </c>
      <c r="H70" s="522">
        <v>0.22</v>
      </c>
    </row>
    <row r="71" spans="1:14" s="81" customFormat="1" ht="16" customHeight="1" x14ac:dyDescent="0.15">
      <c r="A71" s="23" t="s">
        <v>191</v>
      </c>
      <c r="B71" s="112" t="s">
        <v>249</v>
      </c>
      <c r="C71" s="219"/>
      <c r="D71" s="568"/>
      <c r="E71" s="219"/>
      <c r="F71" s="124"/>
      <c r="G71" s="124"/>
      <c r="H71" s="124"/>
    </row>
    <row r="72" spans="1:14" ht="15" x14ac:dyDescent="0.15">
      <c r="A72" s="23" t="s">
        <v>192</v>
      </c>
      <c r="B72" s="55" t="s">
        <v>250</v>
      </c>
      <c r="C72" s="48" t="s">
        <v>251</v>
      </c>
      <c r="D72" s="82">
        <v>56.29</v>
      </c>
      <c r="E72" s="123">
        <v>61.59</v>
      </c>
      <c r="F72" s="123">
        <v>50.57</v>
      </c>
      <c r="G72" s="123">
        <v>49.81</v>
      </c>
      <c r="H72" s="521">
        <v>48.38</v>
      </c>
    </row>
    <row r="73" spans="1:14" ht="15" x14ac:dyDescent="0.15">
      <c r="A73" s="83" t="s">
        <v>193</v>
      </c>
      <c r="B73" s="84" t="s">
        <v>252</v>
      </c>
      <c r="C73" s="48" t="s">
        <v>251</v>
      </c>
      <c r="D73" s="82">
        <v>10.57</v>
      </c>
      <c r="E73" s="123">
        <v>10.65</v>
      </c>
      <c r="F73" s="123">
        <v>10.119999999999999</v>
      </c>
      <c r="G73" s="123">
        <v>10.01</v>
      </c>
      <c r="H73" s="521">
        <v>9.4600000000000009</v>
      </c>
    </row>
    <row r="74" spans="1:14" ht="15" x14ac:dyDescent="0.15">
      <c r="A74" s="23" t="s">
        <v>194</v>
      </c>
      <c r="B74" s="55" t="s">
        <v>253</v>
      </c>
      <c r="C74" s="79" t="s">
        <v>254</v>
      </c>
      <c r="D74" s="85">
        <v>8556009</v>
      </c>
      <c r="E74" s="125">
        <v>11709658</v>
      </c>
      <c r="F74" s="125">
        <v>14815147</v>
      </c>
      <c r="G74" s="125">
        <v>15434005</v>
      </c>
      <c r="H74" s="523">
        <v>16433066</v>
      </c>
    </row>
    <row r="75" spans="1:14" ht="15" x14ac:dyDescent="0.15">
      <c r="A75" s="23" t="s">
        <v>195</v>
      </c>
      <c r="B75" s="55" t="s">
        <v>255</v>
      </c>
      <c r="C75" s="79" t="s">
        <v>256</v>
      </c>
      <c r="D75" s="86">
        <v>6.579E-6</v>
      </c>
      <c r="E75" s="123">
        <v>5.2599999999999996E-6</v>
      </c>
      <c r="F75" s="123">
        <v>3.41E-6</v>
      </c>
      <c r="G75" s="123">
        <v>3.1999999999999999E-6</v>
      </c>
      <c r="H75" s="521">
        <v>2.9000000000000002E-6</v>
      </c>
      <c r="K75" s="87"/>
      <c r="L75" s="87"/>
      <c r="M75" s="87"/>
      <c r="N75" s="87"/>
    </row>
    <row r="76" spans="1:14" s="69" customFormat="1" ht="15" x14ac:dyDescent="0.15">
      <c r="A76" s="23" t="s">
        <v>196</v>
      </c>
      <c r="B76" s="57" t="s">
        <v>257</v>
      </c>
      <c r="C76" s="88" t="s">
        <v>256</v>
      </c>
      <c r="D76" s="89">
        <v>1.235E-6</v>
      </c>
      <c r="E76" s="127">
        <v>9.0999999999999997E-7</v>
      </c>
      <c r="F76" s="127">
        <v>6.7999999999999995E-7</v>
      </c>
      <c r="G76" s="127">
        <v>5.9999999999999997E-7</v>
      </c>
      <c r="H76" s="522">
        <v>5.9999999999999997E-7</v>
      </c>
      <c r="K76" s="34"/>
      <c r="L76" s="34"/>
      <c r="M76" s="34"/>
      <c r="N76" s="34"/>
    </row>
    <row r="77" spans="1:14" s="69" customFormat="1" ht="16" x14ac:dyDescent="0.2">
      <c r="A77" s="90"/>
      <c r="B77" s="91"/>
      <c r="C77" s="92"/>
      <c r="E77" s="93"/>
      <c r="F77" s="93"/>
      <c r="G77" s="93"/>
      <c r="H77" s="93"/>
      <c r="K77" s="34"/>
      <c r="L77" s="34"/>
      <c r="M77" s="34"/>
      <c r="N77" s="34"/>
    </row>
    <row r="78" spans="1:14" s="69" customFormat="1" ht="16" x14ac:dyDescent="0.15">
      <c r="A78" s="23" t="s">
        <v>197</v>
      </c>
      <c r="B78" s="94" t="s">
        <v>198</v>
      </c>
      <c r="C78" s="32" t="s">
        <v>212</v>
      </c>
      <c r="D78" s="32">
        <v>2020</v>
      </c>
      <c r="E78" s="33">
        <v>2021</v>
      </c>
      <c r="F78" s="33">
        <v>2022</v>
      </c>
      <c r="G78" s="33">
        <v>2023</v>
      </c>
      <c r="H78" s="33">
        <v>2024</v>
      </c>
      <c r="K78" s="81"/>
      <c r="L78" s="81"/>
      <c r="M78" s="81"/>
      <c r="N78" s="81"/>
    </row>
    <row r="79" spans="1:14" s="69" customFormat="1" ht="34" x14ac:dyDescent="0.15">
      <c r="A79" s="90" t="s">
        <v>199</v>
      </c>
      <c r="B79" s="95" t="s">
        <v>258</v>
      </c>
      <c r="C79" s="64" t="s">
        <v>259</v>
      </c>
      <c r="D79" s="96">
        <v>97.8</v>
      </c>
      <c r="E79" s="128">
        <f>E80+E81</f>
        <v>136.1</v>
      </c>
      <c r="F79" s="128">
        <f t="shared" ref="F79:H79" si="0">F80+F81</f>
        <v>183.5</v>
      </c>
      <c r="G79" s="128">
        <f t="shared" si="0"/>
        <v>157.69999999999999</v>
      </c>
      <c r="H79" s="524">
        <f t="shared" si="0"/>
        <v>302.39999999999998</v>
      </c>
    </row>
    <row r="80" spans="1:14" ht="15" x14ac:dyDescent="0.15">
      <c r="A80" s="90" t="s">
        <v>200</v>
      </c>
      <c r="B80" s="47" t="s">
        <v>260</v>
      </c>
      <c r="C80" s="48" t="s">
        <v>259</v>
      </c>
      <c r="D80" s="97">
        <v>97.8</v>
      </c>
      <c r="E80" s="123">
        <v>129.1</v>
      </c>
      <c r="F80" s="123">
        <v>143.1</v>
      </c>
      <c r="G80" s="123">
        <v>100.4</v>
      </c>
      <c r="H80" s="520">
        <v>182.9</v>
      </c>
    </row>
    <row r="81" spans="1:9" ht="15" x14ac:dyDescent="0.15">
      <c r="A81" s="90" t="s">
        <v>201</v>
      </c>
      <c r="B81" s="98" t="s">
        <v>261</v>
      </c>
      <c r="C81" s="99" t="s">
        <v>259</v>
      </c>
      <c r="D81" s="100">
        <v>0</v>
      </c>
      <c r="E81" s="127">
        <v>7</v>
      </c>
      <c r="F81" s="127">
        <v>40.4</v>
      </c>
      <c r="G81" s="127">
        <v>57.3</v>
      </c>
      <c r="H81" s="525">
        <v>119.5</v>
      </c>
    </row>
    <row r="82" spans="1:9" ht="16" x14ac:dyDescent="0.2">
      <c r="B82" s="101"/>
      <c r="C82" s="102"/>
      <c r="E82" s="103"/>
      <c r="F82" s="103"/>
      <c r="G82" s="103"/>
      <c r="H82" s="103"/>
    </row>
    <row r="83" spans="1:9" s="35" customFormat="1" ht="16" x14ac:dyDescent="0.15">
      <c r="A83" s="90" t="s">
        <v>202</v>
      </c>
      <c r="B83" s="31" t="s">
        <v>203</v>
      </c>
      <c r="C83" s="33" t="s">
        <v>212</v>
      </c>
      <c r="D83" s="32">
        <v>2020</v>
      </c>
      <c r="E83" s="122">
        <v>2021</v>
      </c>
      <c r="F83" s="122">
        <v>2022</v>
      </c>
      <c r="G83" s="122">
        <v>2023</v>
      </c>
      <c r="H83" s="122">
        <v>2024</v>
      </c>
    </row>
    <row r="84" spans="1:9" s="35" customFormat="1" ht="17" x14ac:dyDescent="0.2">
      <c r="A84" s="23" t="s">
        <v>204</v>
      </c>
      <c r="B84" s="63" t="s">
        <v>262</v>
      </c>
      <c r="C84" s="52" t="s">
        <v>263</v>
      </c>
      <c r="D84" s="104">
        <v>466243.31999999995</v>
      </c>
      <c r="E84" s="132">
        <v>497618</v>
      </c>
      <c r="F84" s="132">
        <v>503766</v>
      </c>
      <c r="G84" s="132">
        <v>499859</v>
      </c>
      <c r="H84" s="526">
        <v>488059</v>
      </c>
    </row>
    <row r="85" spans="1:9" x14ac:dyDescent="0.15">
      <c r="A85" s="23" t="s">
        <v>205</v>
      </c>
      <c r="B85" s="105" t="s">
        <v>264</v>
      </c>
      <c r="C85" s="106" t="s">
        <v>263</v>
      </c>
      <c r="D85" s="107">
        <v>94792.92</v>
      </c>
      <c r="E85" s="125">
        <v>104193</v>
      </c>
      <c r="F85" s="125">
        <v>105079</v>
      </c>
      <c r="G85" s="125">
        <v>102014</v>
      </c>
      <c r="H85" s="523">
        <v>100492</v>
      </c>
    </row>
    <row r="86" spans="1:9" x14ac:dyDescent="0.15">
      <c r="A86" s="23" t="s">
        <v>206</v>
      </c>
      <c r="B86" s="105" t="s">
        <v>265</v>
      </c>
      <c r="C86" s="106" t="s">
        <v>263</v>
      </c>
      <c r="D86" s="107">
        <v>220940.4</v>
      </c>
      <c r="E86" s="125">
        <v>236407</v>
      </c>
      <c r="F86" s="125">
        <v>235600</v>
      </c>
      <c r="G86" s="125">
        <v>233952</v>
      </c>
      <c r="H86" s="523">
        <v>227728</v>
      </c>
    </row>
    <row r="87" spans="1:9" x14ac:dyDescent="0.15">
      <c r="A87" s="35" t="s">
        <v>207</v>
      </c>
      <c r="B87" s="105" t="s">
        <v>266</v>
      </c>
      <c r="C87" s="106" t="s">
        <v>263</v>
      </c>
      <c r="D87" s="107">
        <v>1270.6300000000001</v>
      </c>
      <c r="E87" s="123">
        <v>392</v>
      </c>
      <c r="F87" s="123">
        <v>904</v>
      </c>
      <c r="G87" s="123">
        <v>659</v>
      </c>
      <c r="H87" s="521">
        <v>609</v>
      </c>
    </row>
    <row r="88" spans="1:9" x14ac:dyDescent="0.15">
      <c r="A88" s="35" t="s">
        <v>208</v>
      </c>
      <c r="B88" s="105" t="s">
        <v>267</v>
      </c>
      <c r="C88" s="106" t="s">
        <v>263</v>
      </c>
      <c r="D88" s="107">
        <v>26566.240000000002</v>
      </c>
      <c r="E88" s="125">
        <v>29237</v>
      </c>
      <c r="F88" s="125">
        <v>30338</v>
      </c>
      <c r="G88" s="125">
        <v>40844</v>
      </c>
      <c r="H88" s="523">
        <v>39694</v>
      </c>
    </row>
    <row r="89" spans="1:9" x14ac:dyDescent="0.15">
      <c r="A89" s="23" t="s">
        <v>209</v>
      </c>
      <c r="B89" s="105" t="s">
        <v>268</v>
      </c>
      <c r="C89" s="106" t="s">
        <v>263</v>
      </c>
      <c r="D89" s="107">
        <v>49614.66</v>
      </c>
      <c r="E89" s="125">
        <v>54880</v>
      </c>
      <c r="F89" s="125">
        <v>51235</v>
      </c>
      <c r="G89" s="125">
        <v>53050</v>
      </c>
      <c r="H89" s="523">
        <v>53648</v>
      </c>
    </row>
    <row r="90" spans="1:9" x14ac:dyDescent="0.15">
      <c r="A90" s="23" t="s">
        <v>210</v>
      </c>
      <c r="B90" s="108" t="s">
        <v>269</v>
      </c>
      <c r="C90" s="109" t="s">
        <v>263</v>
      </c>
      <c r="D90" s="110">
        <v>73058.47</v>
      </c>
      <c r="E90" s="126">
        <v>72510</v>
      </c>
      <c r="F90" s="126">
        <v>80610</v>
      </c>
      <c r="G90" s="126">
        <v>69341</v>
      </c>
      <c r="H90" s="514">
        <v>65887</v>
      </c>
    </row>
    <row r="92" spans="1:9" x14ac:dyDescent="0.15">
      <c r="F92" s="111"/>
      <c r="G92" s="111"/>
      <c r="H92" s="111"/>
      <c r="I92" s="111"/>
    </row>
    <row r="94" spans="1:9" ht="20.5" customHeight="1" x14ac:dyDescent="0.15"/>
    <row r="95" spans="1:9" ht="20.5" customHeight="1" x14ac:dyDescent="0.15"/>
    <row r="96" spans="1:9" ht="20.5" customHeight="1" x14ac:dyDescent="0.15"/>
    <row r="97" ht="20.5" customHeight="1" x14ac:dyDescent="0.15"/>
    <row r="98" ht="20.5" customHeight="1" x14ac:dyDescent="0.15"/>
    <row r="99" ht="20.5" customHeight="1" x14ac:dyDescent="0.15"/>
    <row r="100" ht="20.5" customHeight="1" x14ac:dyDescent="0.15"/>
    <row r="101" ht="20.5" customHeight="1" x14ac:dyDescent="0.15"/>
    <row r="102" ht="20.5" customHeight="1" x14ac:dyDescent="0.15"/>
    <row r="103" ht="20.5" customHeight="1" x14ac:dyDescent="0.15"/>
    <row r="104" ht="20.5" customHeight="1" x14ac:dyDescent="0.15"/>
    <row r="105" ht="20.5" customHeight="1" x14ac:dyDescent="0.15"/>
    <row r="106" ht="20.5" customHeight="1" x14ac:dyDescent="0.15"/>
    <row r="107" ht="20.5" customHeight="1" x14ac:dyDescent="0.15"/>
    <row r="108" ht="20.5" customHeight="1" x14ac:dyDescent="0.15"/>
    <row r="109" ht="20.5" customHeight="1" x14ac:dyDescent="0.15"/>
    <row r="110" ht="20.5" customHeight="1" x14ac:dyDescent="0.15"/>
    <row r="111" ht="20.5" customHeight="1" x14ac:dyDescent="0.15"/>
    <row r="112" ht="20.5" customHeight="1" x14ac:dyDescent="0.15"/>
    <row r="113" ht="20.5" customHeight="1" x14ac:dyDescent="0.15"/>
    <row r="114" ht="20.5" customHeight="1" x14ac:dyDescent="0.15"/>
    <row r="115" ht="20.5" customHeight="1" x14ac:dyDescent="0.15"/>
    <row r="116" ht="20.5" customHeight="1" x14ac:dyDescent="0.15"/>
    <row r="117" ht="20.5" customHeight="1" x14ac:dyDescent="0.15"/>
    <row r="118" ht="20.5" customHeight="1" x14ac:dyDescent="0.15"/>
    <row r="119" ht="20.5" customHeight="1" x14ac:dyDescent="0.15"/>
    <row r="120" ht="20.5" customHeight="1" x14ac:dyDescent="0.15"/>
    <row r="121" ht="20.5" customHeight="1" x14ac:dyDescent="0.15"/>
    <row r="122" ht="20.5" customHeight="1" x14ac:dyDescent="0.15"/>
    <row r="123" ht="20.5" customHeight="1" x14ac:dyDescent="0.15"/>
    <row r="124" ht="20.5" customHeight="1" x14ac:dyDescent="0.15"/>
    <row r="125" ht="20.5" customHeight="1" x14ac:dyDescent="0.15"/>
    <row r="126" ht="20.5" customHeight="1" x14ac:dyDescent="0.15"/>
    <row r="127" ht="20.5" customHeight="1" x14ac:dyDescent="0.15"/>
    <row r="128" ht="20.5" customHeight="1" x14ac:dyDescent="0.15"/>
    <row r="129" ht="20.5" customHeight="1" x14ac:dyDescent="0.15"/>
    <row r="130" ht="20.5" customHeight="1" x14ac:dyDescent="0.15"/>
    <row r="131" ht="20.5" customHeight="1" x14ac:dyDescent="0.15"/>
    <row r="132" ht="20.5" customHeight="1" x14ac:dyDescent="0.15"/>
    <row r="133" ht="20.5" customHeight="1" x14ac:dyDescent="0.15"/>
    <row r="134" ht="20.5" customHeight="1" x14ac:dyDescent="0.15"/>
    <row r="135" ht="20.5" customHeight="1" x14ac:dyDescent="0.15"/>
    <row r="136" ht="20.5" customHeight="1" x14ac:dyDescent="0.15"/>
    <row r="137" ht="20.5" customHeight="1" x14ac:dyDescent="0.15"/>
    <row r="138" ht="20.5" customHeight="1" x14ac:dyDescent="0.15"/>
    <row r="139" ht="20.5" customHeight="1" x14ac:dyDescent="0.15"/>
    <row r="140" ht="20.5" customHeight="1" x14ac:dyDescent="0.15"/>
    <row r="141" ht="20.5" customHeight="1" x14ac:dyDescent="0.15"/>
    <row r="142" ht="20.5" customHeight="1" x14ac:dyDescent="0.15"/>
    <row r="143" ht="20.5" customHeight="1" x14ac:dyDescent="0.15"/>
    <row r="144" ht="20.5" customHeight="1" x14ac:dyDescent="0.15"/>
    <row r="145" ht="20.5" customHeight="1" x14ac:dyDescent="0.15"/>
    <row r="146" ht="20.5" customHeight="1" x14ac:dyDescent="0.15"/>
    <row r="147" ht="20.5" customHeight="1" x14ac:dyDescent="0.15"/>
    <row r="148" ht="20.5" customHeight="1" x14ac:dyDescent="0.15"/>
    <row r="149" ht="20.5" customHeight="1" x14ac:dyDescent="0.15"/>
    <row r="150" ht="20.5" customHeight="1" x14ac:dyDescent="0.15"/>
    <row r="151" ht="20.5" customHeight="1" x14ac:dyDescent="0.15"/>
    <row r="152" ht="20.5" customHeight="1" x14ac:dyDescent="0.15"/>
    <row r="153" ht="20.5" customHeight="1" x14ac:dyDescent="0.15"/>
    <row r="154" ht="20.5" customHeight="1" x14ac:dyDescent="0.15"/>
    <row r="155" ht="20.5" customHeight="1" x14ac:dyDescent="0.15"/>
    <row r="156" ht="20.5" customHeight="1" x14ac:dyDescent="0.15"/>
    <row r="157" ht="20.5" customHeight="1" x14ac:dyDescent="0.15"/>
    <row r="158" ht="20.5" customHeight="1" x14ac:dyDescent="0.15"/>
    <row r="159" ht="20.5" customHeight="1" x14ac:dyDescent="0.15"/>
    <row r="160" ht="20.5" customHeight="1" x14ac:dyDescent="0.15"/>
    <row r="161" ht="20.5" customHeight="1" x14ac:dyDescent="0.15"/>
    <row r="162" ht="20.5" customHeight="1" x14ac:dyDescent="0.15"/>
    <row r="163" ht="20.5" customHeight="1" x14ac:dyDescent="0.15"/>
    <row r="164" ht="20.5" customHeight="1" x14ac:dyDescent="0.15"/>
    <row r="165" ht="20.5" customHeight="1" x14ac:dyDescent="0.15"/>
    <row r="166" ht="20.5" customHeight="1" x14ac:dyDescent="0.15"/>
    <row r="167" ht="20.5" customHeight="1" x14ac:dyDescent="0.15"/>
    <row r="168" ht="20.5" customHeight="1" x14ac:dyDescent="0.15"/>
    <row r="169" ht="20.5" customHeight="1" x14ac:dyDescent="0.15"/>
    <row r="170" ht="20.5" customHeight="1" x14ac:dyDescent="0.15"/>
    <row r="171" ht="20.5" customHeight="1" x14ac:dyDescent="0.15"/>
    <row r="172" ht="20.5" customHeight="1" x14ac:dyDescent="0.15"/>
    <row r="173" ht="20.5" customHeight="1" x14ac:dyDescent="0.15"/>
    <row r="174" ht="20.5" customHeight="1" x14ac:dyDescent="0.15"/>
    <row r="175" ht="20.5" customHeight="1" x14ac:dyDescent="0.15"/>
    <row r="176" ht="20.5" customHeight="1" x14ac:dyDescent="0.15"/>
    <row r="177" ht="20.5" customHeight="1" x14ac:dyDescent="0.15"/>
    <row r="178" ht="20.5" customHeight="1" x14ac:dyDescent="0.15"/>
    <row r="179" ht="20.5" customHeight="1" x14ac:dyDescent="0.15"/>
    <row r="180" ht="20.5" customHeight="1" x14ac:dyDescent="0.15"/>
    <row r="181" ht="20.5" customHeight="1" x14ac:dyDescent="0.15"/>
    <row r="182" ht="20.5" customHeight="1" x14ac:dyDescent="0.15"/>
    <row r="183" ht="20.5" customHeight="1" x14ac:dyDescent="0.15"/>
    <row r="184" ht="20.5" customHeight="1" x14ac:dyDescent="0.15"/>
    <row r="185" ht="20.5" customHeight="1" x14ac:dyDescent="0.15"/>
    <row r="186" ht="20.5" customHeight="1" x14ac:dyDescent="0.15"/>
    <row r="187" ht="20.5" customHeight="1" x14ac:dyDescent="0.15"/>
    <row r="188" ht="20.5" customHeight="1" x14ac:dyDescent="0.15"/>
    <row r="189" ht="20.5" customHeight="1" x14ac:dyDescent="0.15"/>
    <row r="190" ht="20.5" customHeight="1" x14ac:dyDescent="0.15"/>
    <row r="191" ht="20.5" customHeight="1" x14ac:dyDescent="0.15"/>
    <row r="192" ht="20.5" customHeight="1" x14ac:dyDescent="0.15"/>
    <row r="193" ht="20.5" customHeight="1" x14ac:dyDescent="0.15"/>
    <row r="194" ht="20.5" customHeight="1" x14ac:dyDescent="0.15"/>
    <row r="195" ht="20.5" customHeight="1" x14ac:dyDescent="0.15"/>
    <row r="196" ht="20.5" customHeight="1" x14ac:dyDescent="0.15"/>
    <row r="197" ht="20.5" customHeight="1" x14ac:dyDescent="0.15"/>
    <row r="198" ht="20.5" customHeight="1" x14ac:dyDescent="0.15"/>
    <row r="199" ht="20.5" customHeight="1" x14ac:dyDescent="0.15"/>
    <row r="200" ht="20.5" customHeight="1" x14ac:dyDescent="0.15"/>
    <row r="201" ht="20.5" customHeight="1" x14ac:dyDescent="0.15"/>
    <row r="202" ht="20.5" customHeight="1" x14ac:dyDescent="0.15"/>
    <row r="203" ht="20.5" customHeight="1" x14ac:dyDescent="0.15"/>
    <row r="204" ht="20.5" customHeight="1" x14ac:dyDescent="0.15"/>
    <row r="205" ht="20.5" customHeight="1" x14ac:dyDescent="0.15"/>
    <row r="206" ht="20.5" customHeight="1" x14ac:dyDescent="0.15"/>
    <row r="207" ht="20.5" customHeight="1" x14ac:dyDescent="0.15"/>
    <row r="208" ht="20.5" customHeight="1" x14ac:dyDescent="0.15"/>
    <row r="209" ht="20.5" customHeight="1" x14ac:dyDescent="0.15"/>
    <row r="210" ht="20.5" customHeight="1" x14ac:dyDescent="0.15"/>
    <row r="211" ht="20.5" customHeight="1" x14ac:dyDescent="0.15"/>
    <row r="212" ht="20.5" customHeight="1" x14ac:dyDescent="0.15"/>
    <row r="213" ht="20.5" customHeight="1" x14ac:dyDescent="0.15"/>
    <row r="214" ht="20.5" customHeight="1" x14ac:dyDescent="0.15"/>
    <row r="215" ht="20.5" customHeight="1" x14ac:dyDescent="0.15"/>
    <row r="216" ht="20.5" customHeight="1" x14ac:dyDescent="0.15"/>
    <row r="217" ht="20.5" customHeight="1" x14ac:dyDescent="0.15"/>
    <row r="218" ht="20.5" customHeight="1" x14ac:dyDescent="0.15"/>
    <row r="219" ht="20.5" customHeight="1" x14ac:dyDescent="0.15"/>
    <row r="220" ht="20.5" customHeight="1" x14ac:dyDescent="0.15"/>
    <row r="221" ht="20.5" customHeight="1" x14ac:dyDescent="0.15"/>
    <row r="222" ht="20.5" customHeight="1" x14ac:dyDescent="0.15"/>
    <row r="223" ht="20.5" customHeight="1" x14ac:dyDescent="0.15"/>
    <row r="224" ht="20.5" customHeight="1" x14ac:dyDescent="0.15"/>
    <row r="225" ht="20.5" customHeight="1" x14ac:dyDescent="0.15"/>
    <row r="226" ht="20.5" customHeight="1" x14ac:dyDescent="0.15"/>
    <row r="227" ht="20.5" customHeight="1" x14ac:dyDescent="0.15"/>
    <row r="228" ht="20.5" customHeight="1" x14ac:dyDescent="0.15"/>
    <row r="229" ht="20.5" customHeight="1" x14ac:dyDescent="0.15"/>
  </sheetData>
  <sheetProtection algorithmName="SHA-512" hashValue="0jjaNmbBYS7V+RVq/CdiqBU4it1k/XKRKDbIOklFFp9kK9QBnaAwxQQ93Vfq+ZvxNI6JLq4W3XkF5XX8EiFXuQ==" saltValue="bwYExMRvYSfQmaTfKFogHg==" spinCount="100000" sheet="1" objects="1" scenarios="1"/>
  <mergeCells count="1">
    <mergeCell ref="B5:H5"/>
  </mergeCells>
  <hyperlinks>
    <hyperlink ref="B3" display="Content!A1" xr:uid="{4549DDE5-3D24-E14B-AB79-6BAF456BE5C5}"/>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1CB0-75CF-F347-B361-D47EF60F9E8C}">
  <dimension ref="A1:J66"/>
  <sheetViews>
    <sheetView showGridLines="0" topLeftCell="A33" workbookViewId="0">
      <selection activeCell="H66" sqref="H66"/>
    </sheetView>
  </sheetViews>
  <sheetFormatPr baseColWidth="10" defaultColWidth="8.6640625" defaultRowHeight="13" x14ac:dyDescent="0.15"/>
  <cols>
    <col min="1" max="1" width="5.83203125" style="152" customWidth="1"/>
    <col min="2" max="2" width="75.5" style="156" customWidth="1"/>
    <col min="3" max="8" width="25.5" style="204" customWidth="1"/>
    <col min="9" max="9" width="12" style="156" bestFit="1" customWidth="1"/>
    <col min="10" max="16384" width="8.6640625" style="156"/>
  </cols>
  <sheetData>
    <row r="1" spans="1:9" s="152" customFormat="1" ht="71" customHeight="1" x14ac:dyDescent="0.15">
      <c r="A1" s="152">
        <v>1</v>
      </c>
      <c r="B1" s="152">
        <v>2</v>
      </c>
      <c r="C1" s="152">
        <v>3</v>
      </c>
      <c r="D1" s="152">
        <v>4</v>
      </c>
      <c r="E1" s="152">
        <v>4</v>
      </c>
      <c r="F1" s="152">
        <v>5</v>
      </c>
      <c r="G1" s="152">
        <v>6</v>
      </c>
      <c r="H1" s="152">
        <v>7</v>
      </c>
    </row>
    <row r="2" spans="1:9" ht="22" customHeight="1" x14ac:dyDescent="0.15">
      <c r="A2" s="153" t="s">
        <v>331</v>
      </c>
      <c r="B2" s="154" t="str" cm="1">
        <f t="array" ref="B2">_xlfn.IFS([1]Content_!$D$7=1,VLOOKUP('[1]Water resources'!$A2,[1]Translation!$A:$S,'[1]Water resources'!B$1,FALSE),[1]Content_!$D$7=2,VLOOKUP('[1]Water resources'!$A2,[1]Translation!$A:$S,'[1]Water resources'!B$1+6,FALSE),[1]Content_!$D$7=3,VLOOKUP('[1]Water resources'!$A2,[1]Translation!$A:$S,'[1]Water resources'!B$1+12,FALSE))</f>
        <v>Водные ресурсы</v>
      </c>
      <c r="C2" s="155"/>
      <c r="D2" s="155"/>
      <c r="E2" s="155"/>
      <c r="F2" s="155"/>
      <c r="G2" s="155"/>
      <c r="H2" s="155"/>
    </row>
    <row r="3" spans="1:9" ht="51.5" customHeight="1" x14ac:dyDescent="0.15">
      <c r="A3" s="153" t="s">
        <v>332</v>
      </c>
      <c r="B3" s="607" t="str" cm="1">
        <f t="array" ref="B3">_xlfn.IFS([1]Content_!$D$7=1,VLOOKUP('[1]Water resources'!$A3,[1]Translation!$A:$S,'[1]Water resources'!B$1,FALSE),[1]Content_!$D$7=2,VLOOKUP('[1]Water resources'!$A3,[1]Translation!$A:$S,'[1]Water resources'!B$1+6,FALSE),[1]Content_!$D$7=3,VLOOKUP('[1]Water resources'!$A3,[1]Translation!$A:$S,'[1]Water resources'!B$1+12,FALSE))</f>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
      <c r="C3" s="607"/>
      <c r="D3" s="607"/>
      <c r="E3" s="607"/>
      <c r="F3" s="607"/>
      <c r="G3" s="607"/>
      <c r="H3" s="607"/>
    </row>
    <row r="5" spans="1:9" ht="16" x14ac:dyDescent="0.15">
      <c r="A5" s="153" t="s">
        <v>333</v>
      </c>
      <c r="B5" s="31" t="str" cm="1">
        <f t="array" ref="B5">_xlfn.IFS([1]Content_!$D$7=1,VLOOKUP('[1]Water resources'!$A5,[1]Translation!$A:$S,'[1]Water resources'!B$1,FALSE),[1]Content_!$D$7=2,VLOOKUP('[1]Water resources'!$A5,[1]Translation!$A:$S,'[1]Water resources'!B$1+6,FALSE),[1]Content_!$D$7=3,VLOOKUP('[1]Water resources'!$A5,[1]Translation!$A:$S,'[1]Water resources'!B$1+12,FALSE))</f>
        <v>GRI 303-3</v>
      </c>
      <c r="C5" s="32" t="str" cm="1">
        <f t="array" ref="C5">_xlfn.IFS([1]Content_!$D$7=1,VLOOKUP('[1]Water resources'!$A5,[1]Translation!$A:$S,'[1]Water resources'!C$1,FALSE),[1]Content_!$D$7=2,VLOOKUP('[1]Water resources'!$A5,[1]Translation!$A:$S,'[1]Water resources'!C$1+6,FALSE),[1]Content_!$D$7=3,VLOOKUP('[1]Water resources'!$A5,[1]Translation!$A:$S,'[1]Water resources'!C$1+12,FALSE))</f>
        <v>Единица измерения</v>
      </c>
      <c r="D5" s="33">
        <v>2020</v>
      </c>
      <c r="E5" s="122">
        <v>2021</v>
      </c>
      <c r="F5" s="122">
        <v>2022</v>
      </c>
      <c r="G5" s="122">
        <v>2023</v>
      </c>
      <c r="H5" s="122">
        <v>2024</v>
      </c>
    </row>
    <row r="6" spans="1:9" ht="17" x14ac:dyDescent="0.15">
      <c r="A6" s="153" t="s">
        <v>334</v>
      </c>
      <c r="B6" s="157" t="str" cm="1">
        <f t="array" ref="B6">_xlfn.IFS([1]Content_!$D$7=1,VLOOKUP('[1]Water resources'!$A6,[1]Translation!$A:$S,'[1]Water resources'!B$1,FALSE),[1]Content_!$D$7=2,VLOOKUP('[1]Water resources'!$A6,[1]Translation!$A:$S,'[1]Water resources'!B$1+6,FALSE),[1]Content_!$D$7=3,VLOOKUP('[1]Water resources'!$A6,[1]Translation!$A:$S,'[1]Water resources'!B$1+12,FALSE))</f>
        <v>Общий водозабор</v>
      </c>
      <c r="C6" s="158" t="s">
        <v>397</v>
      </c>
      <c r="D6" s="159">
        <v>68870725.439999998</v>
      </c>
      <c r="E6" s="132">
        <v>64077562</v>
      </c>
      <c r="F6" s="132">
        <v>63762226</v>
      </c>
      <c r="G6" s="132">
        <v>63923742</v>
      </c>
      <c r="H6" s="574">
        <v>80431713</v>
      </c>
    </row>
    <row r="7" spans="1:9" ht="17" x14ac:dyDescent="0.15">
      <c r="A7" s="153" t="s">
        <v>335</v>
      </c>
      <c r="B7" s="160" t="str" cm="1">
        <f t="array" ref="B7">_xlfn.IFS([1]Content_!$D$7=1,VLOOKUP('[1]Water resources'!$A7,[1]Translation!$A:$S,'[1]Water resources'!B$1,FALSE),[1]Content_!$D$7=2,VLOOKUP('[1]Water resources'!$A7,[1]Translation!$A:$S,'[1]Water resources'!B$1+6,FALSE),[1]Content_!$D$7=3,VLOOKUP('[1]Water resources'!$A7,[1]Translation!$A:$S,'[1]Water resources'!B$1+12,FALSE))</f>
        <v>по типу источника:</v>
      </c>
      <c r="C7" s="161"/>
      <c r="D7" s="162"/>
      <c r="E7" s="131"/>
      <c r="F7" s="131"/>
      <c r="G7" s="131"/>
      <c r="H7" s="131"/>
      <c r="I7" s="163"/>
    </row>
    <row r="8" spans="1:9" ht="17" x14ac:dyDescent="0.15">
      <c r="A8" s="153" t="s">
        <v>336</v>
      </c>
      <c r="B8" s="164" t="str" cm="1">
        <f t="array" ref="B8">_xlfn.IFS([1]Content_!$D$7=1,VLOOKUP('[1]Water resources'!$A8,[1]Translation!$A:$S,'[1]Water resources'!B$1,FALSE),[1]Content_!$D$7=2,VLOOKUP('[1]Water resources'!$A8,[1]Translation!$A:$S,'[1]Water resources'!B$1+6,FALSE),[1]Content_!$D$7=3,VLOOKUP('[1]Water resources'!$A8,[1]Translation!$A:$S,'[1]Water resources'!B$1+12,FALSE))</f>
        <v>поверхностные водные объекты</v>
      </c>
      <c r="C8" s="205" t="s">
        <v>397</v>
      </c>
      <c r="D8" s="166">
        <v>68633035.099999994</v>
      </c>
      <c r="E8" s="125">
        <v>63833110</v>
      </c>
      <c r="F8" s="125">
        <v>63510465</v>
      </c>
      <c r="G8" s="125">
        <v>63674793</v>
      </c>
      <c r="H8" s="523">
        <v>80174408</v>
      </c>
    </row>
    <row r="9" spans="1:9" ht="17" x14ac:dyDescent="0.15">
      <c r="A9" s="153" t="s">
        <v>337</v>
      </c>
      <c r="B9" s="164" t="str" cm="1">
        <f t="array" ref="B9">_xlfn.IFS([1]Content_!$D$7=1,VLOOKUP('[1]Water resources'!$A9,[1]Translation!$A:$S,'[1]Water resources'!B$1,FALSE),[1]Content_!$D$7=2,VLOOKUP('[1]Water resources'!$A9,[1]Translation!$A:$S,'[1]Water resources'!B$1+6,FALSE),[1]Content_!$D$7=3,VLOOKUP('[1]Water resources'!$A9,[1]Translation!$A:$S,'[1]Water resources'!B$1+12,FALSE))</f>
        <v>подземные водные объекты</v>
      </c>
      <c r="C9" s="205" t="s">
        <v>397</v>
      </c>
      <c r="D9" s="166">
        <v>48952.4</v>
      </c>
      <c r="E9" s="125">
        <v>45891</v>
      </c>
      <c r="F9" s="125">
        <v>40941</v>
      </c>
      <c r="G9" s="125">
        <v>40178</v>
      </c>
      <c r="H9" s="523">
        <v>43820</v>
      </c>
    </row>
    <row r="10" spans="1:9" ht="17" x14ac:dyDescent="0.15">
      <c r="A10" s="153" t="s">
        <v>338</v>
      </c>
      <c r="B10" s="164" t="str" cm="1">
        <f t="array" ref="B10">_xlfn.IFS([1]Content_!$D$7=1,VLOOKUP('[1]Water resources'!$A10,[1]Translation!$A:$S,'[1]Water resources'!B$1,FALSE),[1]Content_!$D$7=2,VLOOKUP('[1]Water resources'!$A10,[1]Translation!$A:$S,'[1]Water resources'!B$1+6,FALSE),[1]Content_!$D$7=3,VLOOKUP('[1]Water resources'!$A10,[1]Translation!$A:$S,'[1]Water resources'!B$1+12,FALSE))</f>
        <v>городские системы водоснабжения</v>
      </c>
      <c r="C10" s="205" t="s">
        <v>397</v>
      </c>
      <c r="D10" s="166">
        <v>41138.5</v>
      </c>
      <c r="E10" s="125">
        <v>45765</v>
      </c>
      <c r="F10" s="125">
        <v>50593</v>
      </c>
      <c r="G10" s="125">
        <v>51358</v>
      </c>
      <c r="H10" s="523">
        <v>52070</v>
      </c>
    </row>
    <row r="11" spans="1:9" ht="17" x14ac:dyDescent="0.15">
      <c r="A11" s="153" t="s">
        <v>339</v>
      </c>
      <c r="B11" s="164" t="str" cm="1">
        <f t="array" ref="B11">_xlfn.IFS([1]Content_!$D$7=1,VLOOKUP('[1]Water resources'!$A11,[1]Translation!$A:$S,'[1]Water resources'!B$1,FALSE),[1]Content_!$D$7=2,VLOOKUP('[1]Water resources'!$A11,[1]Translation!$A:$S,'[1]Water resources'!B$1+6,FALSE),[1]Content_!$D$7=3,VLOOKUP('[1]Water resources'!$A11,[1]Translation!$A:$S,'[1]Water resources'!B$1+12,FALSE))</f>
        <v>попутно-пластовые воды</v>
      </c>
      <c r="C11" s="205" t="s">
        <v>397</v>
      </c>
      <c r="D11" s="166">
        <v>125000</v>
      </c>
      <c r="E11" s="125">
        <v>131050</v>
      </c>
      <c r="F11" s="125">
        <v>136520</v>
      </c>
      <c r="G11" s="125">
        <v>136960</v>
      </c>
      <c r="H11" s="523">
        <v>140504</v>
      </c>
    </row>
    <row r="12" spans="1:9" ht="17" x14ac:dyDescent="0.15">
      <c r="A12" s="153" t="s">
        <v>340</v>
      </c>
      <c r="B12" s="164" t="str" cm="1">
        <f t="array" ref="B12">_xlfn.IFS([1]Content_!$D$7=1,VLOOKUP('[1]Water resources'!$A12,[1]Translation!$A:$S,'[1]Water resources'!B$1,FALSE),[1]Content_!$D$7=2,VLOOKUP('[1]Water resources'!$A12,[1]Translation!$A:$S,'[1]Water resources'!B$1+6,FALSE),[1]Content_!$D$7=3,VLOOKUP('[1]Water resources'!$A12,[1]Translation!$A:$S,'[1]Water resources'!B$1+12,FALSE))</f>
        <v>воды сторонних организаций</v>
      </c>
      <c r="C12" s="205" t="s">
        <v>397</v>
      </c>
      <c r="D12" s="166">
        <v>946.3</v>
      </c>
      <c r="E12" s="125">
        <v>1005</v>
      </c>
      <c r="F12" s="125">
        <v>2575</v>
      </c>
      <c r="G12" s="125">
        <v>2786</v>
      </c>
      <c r="H12" s="523">
        <v>2785</v>
      </c>
    </row>
    <row r="13" spans="1:9" ht="17" x14ac:dyDescent="0.15">
      <c r="A13" s="153" t="s">
        <v>341</v>
      </c>
      <c r="B13" s="164" t="str" cm="1">
        <f t="array" ref="B13">_xlfn.IFS([1]Content_!$D$7=1,VLOOKUP('[1]Water resources'!$A13,[1]Translation!$A:$S,'[1]Water resources'!B$1,FALSE),[1]Content_!$D$7=2,VLOOKUP('[1]Water resources'!$A13,[1]Translation!$A:$S,'[1]Water resources'!B$1+6,FALSE),[1]Content_!$D$7=3,VLOOKUP('[1]Water resources'!$A13,[1]Translation!$A:$S,'[1]Water resources'!B$1+12,FALSE))</f>
        <v>другие системы водоснабжения</v>
      </c>
      <c r="C13" s="205" t="s">
        <v>397</v>
      </c>
      <c r="D13" s="166">
        <v>21653.200000000001</v>
      </c>
      <c r="E13" s="126">
        <v>20741</v>
      </c>
      <c r="F13" s="126">
        <v>21132</v>
      </c>
      <c r="G13" s="126">
        <v>17667</v>
      </c>
      <c r="H13" s="514">
        <v>18125</v>
      </c>
    </row>
    <row r="14" spans="1:9" ht="17" x14ac:dyDescent="0.15">
      <c r="A14" s="153" t="s">
        <v>342</v>
      </c>
      <c r="B14" s="160" t="str" cm="1">
        <f t="array" ref="B14">_xlfn.IFS([1]Content_!$D$7=1,VLOOKUP('[1]Water resources'!$A14,[1]Translation!$A:$S,'[1]Water resources'!B$1,FALSE),[1]Content_!$D$7=2,VLOOKUP('[1]Water resources'!$A14,[1]Translation!$A:$S,'[1]Water resources'!B$1+6,FALSE),[1]Content_!$D$7=3,VLOOKUP('[1]Water resources'!$A14,[1]Translation!$A:$S,'[1]Water resources'!B$1+12,FALSE))</f>
        <v>по типу деятельности:</v>
      </c>
      <c r="C14" s="161"/>
      <c r="D14" s="167"/>
      <c r="E14" s="131"/>
      <c r="F14" s="131"/>
      <c r="G14" s="131"/>
      <c r="H14" s="131"/>
    </row>
    <row r="15" spans="1:9" ht="17" x14ac:dyDescent="0.15">
      <c r="A15" s="153" t="s">
        <v>343</v>
      </c>
      <c r="B15" s="164" t="str" cm="1">
        <f t="array" ref="B15">_xlfn.IFS([1]Content_!$D$7=1,VLOOKUP('[1]Water resources'!$A15,[1]Translation!$A:$S,'[1]Water resources'!B$1,FALSE),[1]Content_!$D$7=2,VLOOKUP('[1]Water resources'!$A15,[1]Translation!$A:$S,'[1]Water resources'!B$1+6,FALSE),[1]Content_!$D$7=3,VLOOKUP('[1]Water resources'!$A15,[1]Translation!$A:$S,'[1]Water resources'!B$1+12,FALSE))</f>
        <v>Нужды производственных компаний Фонда*</v>
      </c>
      <c r="C15" s="205" t="s">
        <v>397</v>
      </c>
      <c r="D15" s="166">
        <v>297807.34000000003</v>
      </c>
      <c r="E15" s="125">
        <v>315928</v>
      </c>
      <c r="F15" s="123" t="s">
        <v>396</v>
      </c>
      <c r="G15" s="125">
        <v>331317</v>
      </c>
      <c r="H15" s="523">
        <v>324847</v>
      </c>
    </row>
    <row r="16" spans="1:9" ht="17" x14ac:dyDescent="0.15">
      <c r="A16" s="153" t="s">
        <v>344</v>
      </c>
      <c r="B16" s="164" t="str" cm="1">
        <f t="array" ref="B16">_xlfn.IFS([1]Content_!$D$7=1,VLOOKUP('[1]Water resources'!$A16,[1]Translation!$A:$S,'[1]Water resources'!B$1,FALSE),[1]Content_!$D$7=2,VLOOKUP('[1]Water resources'!$A16,[1]Translation!$A:$S,'[1]Water resources'!B$1+6,FALSE),[1]Content_!$D$7=3,VLOOKUP('[1]Water resources'!$A16,[1]Translation!$A:$S,'[1]Water resources'!B$1+12,FALSE))</f>
        <v>Приведения в действие гидрогенераторов ГЭС</v>
      </c>
      <c r="C16" s="205" t="s">
        <v>397</v>
      </c>
      <c r="D16" s="166">
        <v>68447918.099999994</v>
      </c>
      <c r="E16" s="125">
        <v>63630584</v>
      </c>
      <c r="F16" s="125">
        <v>63309577</v>
      </c>
      <c r="G16" s="125">
        <v>63455465</v>
      </c>
      <c r="H16" s="523">
        <v>79966361</v>
      </c>
      <c r="I16" s="163"/>
    </row>
    <row r="17" spans="1:9" ht="17" x14ac:dyDescent="0.15">
      <c r="A17" s="153" t="s">
        <v>345</v>
      </c>
      <c r="B17" s="164" t="str" cm="1">
        <f t="array" ref="B17">_xlfn.IFS([1]Content_!$D$7=1,VLOOKUP('[1]Water resources'!$A17,[1]Translation!$A:$S,'[1]Water resources'!B$1,FALSE),[1]Content_!$D$7=2,VLOOKUP('[1]Water resources'!$A17,[1]Translation!$A:$S,'[1]Water resources'!B$1+6,FALSE),[1]Content_!$D$7=3,VLOOKUP('[1]Water resources'!$A17,[1]Translation!$A:$S,'[1]Water resources'!B$1+12,FALSE))</f>
        <v>Поддержание пластового давления</v>
      </c>
      <c r="C17" s="205" t="s">
        <v>397</v>
      </c>
      <c r="D17" s="166">
        <v>125000</v>
      </c>
      <c r="E17" s="126">
        <v>131050</v>
      </c>
      <c r="F17" s="126">
        <v>136520</v>
      </c>
      <c r="G17" s="126">
        <v>136960</v>
      </c>
      <c r="H17" s="514">
        <v>140504</v>
      </c>
    </row>
    <row r="18" spans="1:9" ht="17" x14ac:dyDescent="0.15">
      <c r="A18" s="153" t="s">
        <v>346</v>
      </c>
      <c r="B18" s="160" t="str" cm="1">
        <f t="array" ref="B18">_xlfn.IFS([1]Content_!$D$7=1,VLOOKUP('[1]Water resources'!$A18,[1]Translation!$A:$S,'[1]Water resources'!B$1,FALSE),[1]Content_!$D$7=2,VLOOKUP('[1]Water resources'!$A18,[1]Translation!$A:$S,'[1]Water resources'!B$1+6,FALSE),[1]Content_!$D$7=3,VLOOKUP('[1]Water resources'!$A18,[1]Translation!$A:$S,'[1]Water resources'!B$1+12,FALSE))</f>
        <v>по типу минерализации:</v>
      </c>
      <c r="C18" s="161"/>
      <c r="D18" s="168"/>
      <c r="E18" s="131"/>
      <c r="F18" s="131"/>
      <c r="G18" s="131"/>
      <c r="H18" s="131"/>
    </row>
    <row r="19" spans="1:9" ht="17" x14ac:dyDescent="0.15">
      <c r="A19" s="153" t="s">
        <v>347</v>
      </c>
      <c r="B19" s="169" t="str" cm="1">
        <f t="array" ref="B19">_xlfn.IFS([1]Content_!$D$7=1,VLOOKUP('[1]Water resources'!$A19,[1]Translation!$A:$S,'[1]Water resources'!B$1,FALSE),[1]Content_!$D$7=2,VLOOKUP('[1]Water resources'!$A19,[1]Translation!$A:$S,'[1]Water resources'!B$1+6,FALSE),[1]Content_!$D$7=3,VLOOKUP('[1]Water resources'!$A19,[1]Translation!$A:$S,'[1]Water resources'!B$1+12,FALSE))</f>
        <v>пресная вода</v>
      </c>
      <c r="C19" s="205" t="s">
        <v>397</v>
      </c>
      <c r="D19" s="171">
        <v>68686906.390000001</v>
      </c>
      <c r="E19" s="125">
        <v>63881232</v>
      </c>
      <c r="F19" s="125">
        <v>63566397</v>
      </c>
      <c r="G19" s="125">
        <v>63735089</v>
      </c>
      <c r="H19" s="523">
        <v>80236311</v>
      </c>
    </row>
    <row r="20" spans="1:9" ht="17" x14ac:dyDescent="0.15">
      <c r="A20" s="153" t="s">
        <v>348</v>
      </c>
      <c r="B20" s="172" t="str" cm="1">
        <f t="array" ref="B20">_xlfn.IFS([1]Content_!$D$7=1,VLOOKUP('[1]Water resources'!$A20,[1]Translation!$A:$S,'[1]Water resources'!B$1,FALSE),[1]Content_!$D$7=2,VLOOKUP('[1]Water resources'!$A20,[1]Translation!$A:$S,'[1]Water resources'!B$1+6,FALSE),[1]Content_!$D$7=3,VLOOKUP('[1]Water resources'!$A20,[1]Translation!$A:$S,'[1]Water resources'!B$1+12,FALSE))</f>
        <v>другая вода</v>
      </c>
      <c r="C20" s="209" t="s">
        <v>397</v>
      </c>
      <c r="D20" s="174">
        <v>183819.05</v>
      </c>
      <c r="E20" s="126">
        <v>196331</v>
      </c>
      <c r="F20" s="126">
        <v>195829</v>
      </c>
      <c r="G20" s="126">
        <v>188653</v>
      </c>
      <c r="H20" s="514">
        <v>195401</v>
      </c>
      <c r="I20" s="163"/>
    </row>
    <row r="21" spans="1:9" ht="14" x14ac:dyDescent="0.15">
      <c r="A21" s="153" t="s">
        <v>349</v>
      </c>
      <c r="B21" s="175" t="str" cm="1">
        <f t="array" ref="B21">_xlfn.IFS([1]Content_!$D$7=1,VLOOKUP('[1]Water resources'!$A21,[1]Translation!$A:$S,'[1]Water resources'!B$1,FALSE),[1]Content_!$D$7=2,VLOOKUP('[1]Water resources'!$A21,[1]Translation!$A:$S,'[1]Water resources'!B$1+6,FALSE),[1]Content_!$D$7=3,VLOOKUP('[1]Water resources'!$A21,[1]Translation!$A:$S,'[1]Water resources'!B$1+12,FALSE))</f>
        <v>* Водозабор без учета ГЭС</v>
      </c>
      <c r="C21" s="176" cm="1">
        <f t="array" ref="C21">_xlfn.IFS([1]Content_!$D$7=1,VLOOKUP('[1]Water resources'!$A21,[1]Translation!$A:$S,'[1]Water resources'!C$1,FALSE),[1]Content_!$D$7=2,VLOOKUP('[1]Water resources'!$A21,[1]Translation!$A:$S,'[1]Water resources'!C$1+6,FALSE),[1]Content_!$D$7=3,VLOOKUP('[1]Water resources'!$A21,[1]Translation!$A:$S,'[1]Water resources'!C$1+12,FALSE))</f>
        <v>0</v>
      </c>
      <c r="D21" s="177"/>
      <c r="E21" s="177"/>
      <c r="F21" s="177"/>
      <c r="G21" s="177"/>
      <c r="H21" s="177"/>
      <c r="I21" s="163"/>
    </row>
    <row r="22" spans="1:9" ht="16" x14ac:dyDescent="0.15">
      <c r="A22" s="153" t="s">
        <v>350</v>
      </c>
      <c r="B22" s="31" t="s">
        <v>351</v>
      </c>
      <c r="C22" s="32" t="str" cm="1">
        <f t="array" ref="C22">_xlfn.IFS([1]Content_!$D$7=1,VLOOKUP('[1]Water resources'!$A22,[1]Translation!$A:$S,'[1]Water resources'!C$1,FALSE),[1]Content_!$D$7=2,VLOOKUP('[1]Water resources'!$A22,[1]Translation!$A:$S,'[1]Water resources'!C$1+6,FALSE),[1]Content_!$D$7=3,VLOOKUP('[1]Water resources'!$A22,[1]Translation!$A:$S,'[1]Water resources'!C$1+12,FALSE))</f>
        <v>Единица измерения</v>
      </c>
      <c r="D22" s="33">
        <v>2020</v>
      </c>
      <c r="E22" s="122">
        <v>2021</v>
      </c>
      <c r="F22" s="122">
        <v>2022</v>
      </c>
      <c r="G22" s="122">
        <v>2023</v>
      </c>
      <c r="H22" s="122">
        <v>2024</v>
      </c>
      <c r="I22" s="163"/>
    </row>
    <row r="23" spans="1:9" ht="17" x14ac:dyDescent="0.15">
      <c r="A23" s="153" t="s">
        <v>352</v>
      </c>
      <c r="B23" s="178" t="str" cm="1">
        <f t="array" ref="B23">_xlfn.IFS([1]Content_!$D$7=1,VLOOKUP('[1]Water resources'!$A23,[1]Translation!$A:$S,'[1]Water resources'!B$1,FALSE),[1]Content_!$D$7=2,VLOOKUP('[1]Water resources'!$A23,[1]Translation!$A:$S,'[1]Water resources'!B$1+6,FALSE),[1]Content_!$D$7=3,VLOOKUP('[1]Water resources'!$A23,[1]Translation!$A:$S,'[1]Water resources'!B$1+12,FALSE))</f>
        <v xml:space="preserve">Водозабор в регионах с дефицитом* воды </v>
      </c>
      <c r="C23" s="206" t="s">
        <v>397</v>
      </c>
      <c r="D23" s="159">
        <v>34783.160000000003</v>
      </c>
      <c r="E23" s="132">
        <v>32847</v>
      </c>
      <c r="F23" s="132">
        <v>32457</v>
      </c>
      <c r="G23" s="132">
        <v>30116</v>
      </c>
      <c r="H23" s="526">
        <v>28524</v>
      </c>
    </row>
    <row r="24" spans="1:9" ht="17" x14ac:dyDescent="0.15">
      <c r="A24" s="153" t="s">
        <v>353</v>
      </c>
      <c r="B24" s="160" t="str" cm="1">
        <f t="array" ref="B24">_xlfn.IFS([1]Content_!$D$7=1,VLOOKUP('[1]Water resources'!$A24,[1]Translation!$A:$S,'[1]Water resources'!B$1,FALSE),[1]Content_!$D$7=2,VLOOKUP('[1]Water resources'!$A24,[1]Translation!$A:$S,'[1]Water resources'!B$1+6,FALSE),[1]Content_!$D$7=3,VLOOKUP('[1]Water resources'!$A24,[1]Translation!$A:$S,'[1]Water resources'!B$1+12,FALSE))</f>
        <v>по типу источника:</v>
      </c>
      <c r="C24" s="161"/>
      <c r="D24" s="162"/>
      <c r="E24" s="131"/>
      <c r="F24" s="131"/>
      <c r="G24" s="131"/>
      <c r="H24" s="131"/>
    </row>
    <row r="25" spans="1:9" ht="17" x14ac:dyDescent="0.15">
      <c r="A25" s="153" t="s">
        <v>354</v>
      </c>
      <c r="B25" s="169" t="str" cm="1">
        <f t="array" ref="B25">_xlfn.IFS([1]Content_!$D$7=1,VLOOKUP('[1]Water resources'!$A25,[1]Translation!$A:$S,'[1]Water resources'!B$1,FALSE),[1]Content_!$D$7=2,VLOOKUP('[1]Water resources'!$A25,[1]Translation!$A:$S,'[1]Water resources'!B$1+6,FALSE),[1]Content_!$D$7=3,VLOOKUP('[1]Water resources'!$A25,[1]Translation!$A:$S,'[1]Water resources'!B$1+12,FALSE))</f>
        <v>поверхностные водные объекты</v>
      </c>
      <c r="C25" s="205" t="s">
        <v>397</v>
      </c>
      <c r="D25" s="166">
        <v>6926.77</v>
      </c>
      <c r="E25" s="125">
        <v>7557</v>
      </c>
      <c r="F25" s="125">
        <v>6831</v>
      </c>
      <c r="G25" s="125">
        <v>4527</v>
      </c>
      <c r="H25" s="523">
        <v>3723</v>
      </c>
    </row>
    <row r="26" spans="1:9" ht="17" x14ac:dyDescent="0.15">
      <c r="A26" s="153" t="s">
        <v>355</v>
      </c>
      <c r="B26" s="169" t="str" cm="1">
        <f t="array" ref="B26">_xlfn.IFS([1]Content_!$D$7=1,VLOOKUP('[1]Water resources'!$A26,[1]Translation!$A:$S,'[1]Water resources'!B$1,FALSE),[1]Content_!$D$7=2,VLOOKUP('[1]Water resources'!$A26,[1]Translation!$A:$S,'[1]Water resources'!B$1+6,FALSE),[1]Content_!$D$7=3,VLOOKUP('[1]Water resources'!$A26,[1]Translation!$A:$S,'[1]Water resources'!B$1+12,FALSE))</f>
        <v>подземные водные объекты</v>
      </c>
      <c r="C26" s="205" t="s">
        <v>397</v>
      </c>
      <c r="D26" s="166">
        <v>25638.33</v>
      </c>
      <c r="E26" s="125">
        <v>22680</v>
      </c>
      <c r="F26" s="125">
        <v>18617</v>
      </c>
      <c r="G26" s="125">
        <v>18619</v>
      </c>
      <c r="H26" s="523">
        <v>18861</v>
      </c>
    </row>
    <row r="27" spans="1:9" ht="17" x14ac:dyDescent="0.15">
      <c r="A27" s="153" t="s">
        <v>356</v>
      </c>
      <c r="B27" s="169" t="str" cm="1">
        <f t="array" ref="B27">_xlfn.IFS([1]Content_!$D$7=1,VLOOKUP('[1]Water resources'!$A27,[1]Translation!$A:$S,'[1]Water resources'!B$1,FALSE),[1]Content_!$D$7=2,VLOOKUP('[1]Water resources'!$A27,[1]Translation!$A:$S,'[1]Water resources'!B$1+6,FALSE),[1]Content_!$D$7=3,VLOOKUP('[1]Water resources'!$A27,[1]Translation!$A:$S,'[1]Water resources'!B$1+12,FALSE))</f>
        <v>городские системы водоснабжения</v>
      </c>
      <c r="C27" s="205" t="s">
        <v>397</v>
      </c>
      <c r="D27" s="166">
        <v>1955.46</v>
      </c>
      <c r="E27" s="125">
        <v>1967</v>
      </c>
      <c r="F27" s="125">
        <v>5946</v>
      </c>
      <c r="G27" s="125">
        <v>6011</v>
      </c>
      <c r="H27" s="523">
        <v>4838</v>
      </c>
    </row>
    <row r="28" spans="1:9" ht="17" x14ac:dyDescent="0.15">
      <c r="A28" s="153" t="s">
        <v>357</v>
      </c>
      <c r="B28" s="164" t="str" cm="1">
        <f t="array" ref="B28">_xlfn.IFS([1]Content_!$D$7=1,VLOOKUP('[1]Water resources'!$A28,[1]Translation!$A:$S,'[1]Water resources'!B$1,FALSE),[1]Content_!$D$7=2,VLOOKUP('[1]Water resources'!$A28,[1]Translation!$A:$S,'[1]Water resources'!B$1+6,FALSE),[1]Content_!$D$7=3,VLOOKUP('[1]Water resources'!$A28,[1]Translation!$A:$S,'[1]Water resources'!B$1+12,FALSE))</f>
        <v>воды сторонних организаций</v>
      </c>
      <c r="C28" s="205" t="s">
        <v>397</v>
      </c>
      <c r="D28" s="166">
        <v>36.6</v>
      </c>
      <c r="E28" s="123">
        <v>39</v>
      </c>
      <c r="F28" s="123">
        <v>44</v>
      </c>
      <c r="G28" s="123">
        <v>45</v>
      </c>
      <c r="H28" s="521">
        <v>45</v>
      </c>
    </row>
    <row r="29" spans="1:9" ht="17" x14ac:dyDescent="0.15">
      <c r="A29" s="153" t="s">
        <v>358</v>
      </c>
      <c r="B29" s="164" t="str" cm="1">
        <f t="array" ref="B29">_xlfn.IFS([1]Content_!$D$7=1,VLOOKUP('[1]Water resources'!$A29,[1]Translation!$A:$S,'[1]Water resources'!B$1,FALSE),[1]Content_!$D$7=2,VLOOKUP('[1]Water resources'!$A29,[1]Translation!$A:$S,'[1]Water resources'!B$1+6,FALSE),[1]Content_!$D$7=3,VLOOKUP('[1]Water resources'!$A29,[1]Translation!$A:$S,'[1]Water resources'!B$1+12,FALSE))</f>
        <v>другие системы водоснабжения</v>
      </c>
      <c r="C29" s="205" t="s">
        <v>397</v>
      </c>
      <c r="D29" s="166">
        <v>226</v>
      </c>
      <c r="E29" s="127">
        <v>605</v>
      </c>
      <c r="F29" s="126">
        <v>1019</v>
      </c>
      <c r="G29" s="127">
        <v>914</v>
      </c>
      <c r="H29" s="514">
        <v>1057</v>
      </c>
    </row>
    <row r="30" spans="1:9" ht="17" x14ac:dyDescent="0.15">
      <c r="A30" s="153" t="s">
        <v>359</v>
      </c>
      <c r="B30" s="160" t="str" cm="1">
        <f t="array" ref="B30">_xlfn.IFS([1]Content_!$D$7=1,VLOOKUP('[1]Water resources'!$A30,[1]Translation!$A:$S,'[1]Water resources'!B$1,FALSE),[1]Content_!$D$7=2,VLOOKUP('[1]Water resources'!$A30,[1]Translation!$A:$S,'[1]Water resources'!B$1+6,FALSE),[1]Content_!$D$7=3,VLOOKUP('[1]Water resources'!$A30,[1]Translation!$A:$S,'[1]Water resources'!B$1+12,FALSE))</f>
        <v>по типу минерализации:</v>
      </c>
      <c r="C30" s="161"/>
      <c r="D30" s="168"/>
      <c r="E30" s="207"/>
      <c r="F30" s="207"/>
      <c r="G30" s="207"/>
      <c r="H30" s="207"/>
    </row>
    <row r="31" spans="1:9" ht="17" x14ac:dyDescent="0.15">
      <c r="A31" s="153" t="s">
        <v>360</v>
      </c>
      <c r="B31" s="179" t="str" cm="1">
        <f t="array" ref="B31">_xlfn.IFS([1]Content_!$D$7=1,VLOOKUP('[1]Water resources'!$A31,[1]Translation!$A:$S,'[1]Water resources'!B$1,FALSE),[1]Content_!$D$7=2,VLOOKUP('[1]Water resources'!$A31,[1]Translation!$A:$S,'[1]Water resources'!B$1+6,FALSE),[1]Content_!$D$7=3,VLOOKUP('[1]Water resources'!$A31,[1]Translation!$A:$S,'[1]Water resources'!B$1+12,FALSE))</f>
        <v>пресная вода</v>
      </c>
      <c r="C31" s="205" t="s">
        <v>397</v>
      </c>
      <c r="D31" s="171">
        <v>14863.84</v>
      </c>
      <c r="E31" s="125">
        <v>8462</v>
      </c>
      <c r="F31" s="125">
        <v>14347</v>
      </c>
      <c r="G31" s="125">
        <v>13673</v>
      </c>
      <c r="H31" s="523">
        <v>11633</v>
      </c>
    </row>
    <row r="32" spans="1:9" ht="17" x14ac:dyDescent="0.15">
      <c r="A32" s="153" t="s">
        <v>361</v>
      </c>
      <c r="B32" s="172" t="str" cm="1">
        <f t="array" ref="B32">_xlfn.IFS([1]Content_!$D$7=1,VLOOKUP('[1]Water resources'!$A32,[1]Translation!$A:$S,'[1]Water resources'!B$1,FALSE),[1]Content_!$D$7=2,VLOOKUP('[1]Water resources'!$A32,[1]Translation!$A:$S,'[1]Water resources'!B$1+6,FALSE),[1]Content_!$D$7=3,VLOOKUP('[1]Water resources'!$A32,[1]Translation!$A:$S,'[1]Water resources'!B$1+12,FALSE))</f>
        <v>другая вода</v>
      </c>
      <c r="C32" s="209" t="s">
        <v>397</v>
      </c>
      <c r="D32" s="174">
        <v>19919.32</v>
      </c>
      <c r="E32" s="126">
        <v>24386</v>
      </c>
      <c r="F32" s="126">
        <v>18109</v>
      </c>
      <c r="G32" s="126">
        <v>16444</v>
      </c>
      <c r="H32" s="514">
        <v>16891</v>
      </c>
    </row>
    <row r="33" spans="1:9" ht="16" x14ac:dyDescent="0.15">
      <c r="A33" s="153" t="s">
        <v>362</v>
      </c>
      <c r="B33" s="181" t="str" cm="1">
        <f t="array" ref="B33">_xlfn.IFS([1]Content_!$D$7=1,VLOOKUP('[1]Water resources'!$A33,[1]Translation!$A:$S,'[1]Water resources'!B$1,FALSE),[1]Content_!$D$7=2,VLOOKUP('[1]Water resources'!$A33,[1]Translation!$A:$S,'[1]Water resources'!B$1+6,FALSE),[1]Content_!$D$7=3,VLOOKUP('[1]Water resources'!$A33,[1]Translation!$A:$S,'[1]Water resources'!B$1+12,FALSE))</f>
        <v>* Согласно показателю водного стресса WRI Aqueduct</v>
      </c>
      <c r="C33" s="182"/>
      <c r="D33" s="183"/>
      <c r="E33" s="183"/>
      <c r="F33" s="183"/>
      <c r="G33" s="183"/>
      <c r="H33" s="183"/>
    </row>
    <row r="34" spans="1:9" ht="16" x14ac:dyDescent="0.15">
      <c r="A34" s="153" t="s">
        <v>363</v>
      </c>
      <c r="B34" s="184" t="str" cm="1">
        <f t="array" ref="B34">_xlfn.IFS([1]Content_!$D$7=1,VLOOKUP('[1]Water resources'!$A34,[1]Translation!$A:$S,'[1]Water resources'!B$1,FALSE),[1]Content_!$D$7=2,VLOOKUP('[1]Water resources'!$A34,[1]Translation!$A:$S,'[1]Water resources'!B$1+6,FALSE),[1]Content_!$D$7=3,VLOOKUP('[1]Water resources'!$A34,[1]Translation!$A:$S,'[1]Water resources'!B$1+12,FALSE))</f>
        <v>GRI 303-4</v>
      </c>
      <c r="C34" s="32" t="str" cm="1">
        <f t="array" ref="C34">_xlfn.IFS([1]Content_!$D$7=1,VLOOKUP('[1]Water resources'!$A34,[1]Translation!$A:$S,'[1]Water resources'!C$1,FALSE),[1]Content_!$D$7=2,VLOOKUP('[1]Water resources'!$A34,[1]Translation!$A:$S,'[1]Water resources'!C$1+6,FALSE),[1]Content_!$D$7=3,VLOOKUP('[1]Water resources'!$A34,[1]Translation!$A:$S,'[1]Water resources'!C$1+12,FALSE))</f>
        <v>Единица измерения</v>
      </c>
      <c r="D34" s="122">
        <v>2020</v>
      </c>
      <c r="E34" s="122">
        <v>2021</v>
      </c>
      <c r="F34" s="122">
        <v>2022</v>
      </c>
      <c r="G34" s="122">
        <v>2023</v>
      </c>
      <c r="H34" s="122">
        <v>2024</v>
      </c>
    </row>
    <row r="35" spans="1:9" ht="17" x14ac:dyDescent="0.15">
      <c r="A35" s="153" t="s">
        <v>364</v>
      </c>
      <c r="B35" s="185" t="str" cm="1">
        <f t="array" ref="B35">_xlfn.IFS([1]Content_!$D$7=1,VLOOKUP('[1]Water resources'!$A35,[1]Translation!$A:$S,'[1]Water resources'!B$1,FALSE),[1]Content_!$D$7=2,VLOOKUP('[1]Water resources'!$A35,[1]Translation!$A:$S,'[1]Water resources'!B$1+6,FALSE),[1]Content_!$D$7=3,VLOOKUP('[1]Water resources'!$A35,[1]Translation!$A:$S,'[1]Water resources'!B$1+12,FALSE))</f>
        <v>Общий объем водоотведения</v>
      </c>
      <c r="C35" s="210" t="s">
        <v>397</v>
      </c>
      <c r="D35" s="186">
        <v>68661354.620000005</v>
      </c>
      <c r="E35" s="132">
        <v>63859443</v>
      </c>
      <c r="F35" s="132">
        <v>63541232</v>
      </c>
      <c r="G35" s="132">
        <v>63682939</v>
      </c>
      <c r="H35" s="526">
        <v>80199056</v>
      </c>
    </row>
    <row r="36" spans="1:9" ht="17" x14ac:dyDescent="0.15">
      <c r="A36" s="153" t="s">
        <v>365</v>
      </c>
      <c r="B36" s="187" t="str" cm="1">
        <f t="array" ref="B36">_xlfn.IFS([1]Content_!$D$7=1,VLOOKUP('[1]Water resources'!$A36,[1]Translation!$A:$S,'[1]Water resources'!B$1,FALSE),[1]Content_!$D$7=2,VLOOKUP('[1]Water resources'!$A36,[1]Translation!$A:$S,'[1]Water resources'!B$1+6,FALSE),[1]Content_!$D$7=3,VLOOKUP('[1]Water resources'!$A36,[1]Translation!$A:$S,'[1]Water resources'!B$1+12,FALSE))</f>
        <v>по типу принимающего объекта:</v>
      </c>
      <c r="C36" s="188"/>
      <c r="D36" s="189"/>
      <c r="E36" s="211"/>
      <c r="F36" s="211"/>
      <c r="G36" s="211"/>
      <c r="H36" s="211"/>
    </row>
    <row r="37" spans="1:9" ht="17" x14ac:dyDescent="0.15">
      <c r="A37" s="153" t="s">
        <v>366</v>
      </c>
      <c r="B37" s="190" t="str" cm="1">
        <f t="array" ref="B37">_xlfn.IFS([1]Content_!$D$7=1,VLOOKUP('[1]Water resources'!$A37,[1]Translation!$A:$S,'[1]Water resources'!B$1,FALSE),[1]Content_!$D$7=2,VLOOKUP('[1]Water resources'!$A37,[1]Translation!$A:$S,'[1]Water resources'!B$1+6,FALSE),[1]Content_!$D$7=3,VLOOKUP('[1]Water resources'!$A37,[1]Translation!$A:$S,'[1]Water resources'!B$1+12,FALSE))</f>
        <v>поверхностные водные объекты</v>
      </c>
      <c r="C37" s="205" t="s">
        <v>397</v>
      </c>
      <c r="D37" s="166">
        <v>68448926.819999993</v>
      </c>
      <c r="E37" s="125">
        <v>63631571</v>
      </c>
      <c r="F37" s="125">
        <v>63310983</v>
      </c>
      <c r="G37" s="125">
        <v>63457119</v>
      </c>
      <c r="H37" s="523">
        <v>79968017</v>
      </c>
    </row>
    <row r="38" spans="1:9" ht="17" x14ac:dyDescent="0.15">
      <c r="A38" s="153" t="s">
        <v>367</v>
      </c>
      <c r="B38" s="190" t="str" cm="1">
        <f t="array" ref="B38">_xlfn.IFS([1]Content_!$D$7=1,VLOOKUP('[1]Water resources'!$A38,[1]Translation!$A:$S,'[1]Water resources'!B$1,FALSE),[1]Content_!$D$7=2,VLOOKUP('[1]Water resources'!$A38,[1]Translation!$A:$S,'[1]Water resources'!B$1+6,FALSE),[1]Content_!$D$7=3,VLOOKUP('[1]Water resources'!$A38,[1]Translation!$A:$S,'[1]Water resources'!B$1+12,FALSE))</f>
        <v>пласт (для поддержания пластового давления)</v>
      </c>
      <c r="C38" s="205" t="s">
        <v>397</v>
      </c>
      <c r="D38" s="166">
        <v>123750</v>
      </c>
      <c r="E38" s="125">
        <v>129740</v>
      </c>
      <c r="F38" s="125">
        <v>135155</v>
      </c>
      <c r="G38" s="125">
        <v>132851</v>
      </c>
      <c r="H38" s="523">
        <v>137800</v>
      </c>
      <c r="I38" s="163"/>
    </row>
    <row r="39" spans="1:9" ht="34" x14ac:dyDescent="0.15">
      <c r="A39" s="153" t="s">
        <v>368</v>
      </c>
      <c r="B39" s="190" t="str" cm="1">
        <f t="array" ref="B39">_xlfn.IFS([1]Content_!$D$7=1,VLOOKUP('[1]Water resources'!$A39,[1]Translation!$A:$S,'[1]Water resources'!B$1,FALSE),[1]Content_!$D$7=2,VLOOKUP('[1]Water resources'!$A39,[1]Translation!$A:$S,'[1]Water resources'!B$1+6,FALSE),[1]Content_!$D$7=3,VLOOKUP('[1]Water resources'!$A39,[1]Translation!$A:$S,'[1]Water resources'!B$1+12,FALSE))</f>
        <v>искусственные водные объекты (пруды-испарители, пруды-накопители и поля фильтрации)</v>
      </c>
      <c r="C39" s="205" t="s">
        <v>397</v>
      </c>
      <c r="D39" s="166">
        <v>17701.66</v>
      </c>
      <c r="E39" s="125">
        <v>19682</v>
      </c>
      <c r="F39" s="125">
        <v>18134</v>
      </c>
      <c r="G39" s="125">
        <v>16667</v>
      </c>
      <c r="H39" s="523">
        <v>15764</v>
      </c>
    </row>
    <row r="40" spans="1:9" ht="17" x14ac:dyDescent="0.15">
      <c r="A40" s="153" t="s">
        <v>369</v>
      </c>
      <c r="B40" s="190" t="str" cm="1">
        <f t="array" ref="B40">_xlfn.IFS([1]Content_!$D$7=1,VLOOKUP('[1]Water resources'!$A40,[1]Translation!$A:$S,'[1]Water resources'!B$1,FALSE),[1]Content_!$D$7=2,VLOOKUP('[1]Water resources'!$A40,[1]Translation!$A:$S,'[1]Water resources'!B$1+6,FALSE),[1]Content_!$D$7=3,VLOOKUP('[1]Water resources'!$A40,[1]Translation!$A:$S,'[1]Water resources'!B$1+12,FALSE))</f>
        <v>передано другим сторонам для утилизации</v>
      </c>
      <c r="C40" s="205" t="s">
        <v>397</v>
      </c>
      <c r="D40" s="166">
        <v>3498.15</v>
      </c>
      <c r="E40" s="125">
        <v>3567</v>
      </c>
      <c r="F40" s="125">
        <v>2272</v>
      </c>
      <c r="G40" s="125">
        <v>2752</v>
      </c>
      <c r="H40" s="523">
        <v>2421</v>
      </c>
    </row>
    <row r="41" spans="1:9" ht="17" x14ac:dyDescent="0.15">
      <c r="A41" s="153" t="s">
        <v>370</v>
      </c>
      <c r="B41" s="190" t="str" cm="1">
        <f t="array" ref="B41">_xlfn.IFS([1]Content_!$D$7=1,VLOOKUP('[1]Water resources'!$A41,[1]Translation!$A:$S,'[1]Water resources'!B$1,FALSE),[1]Content_!$D$7=2,VLOOKUP('[1]Water resources'!$A41,[1]Translation!$A:$S,'[1]Water resources'!B$1+6,FALSE),[1]Content_!$D$7=3,VLOOKUP('[1]Water resources'!$A41,[1]Translation!$A:$S,'[1]Water resources'!B$1+12,FALSE))</f>
        <v>золоотвал</v>
      </c>
      <c r="C41" s="205" t="s">
        <v>397</v>
      </c>
      <c r="D41" s="166">
        <v>67478</v>
      </c>
      <c r="E41" s="126">
        <v>74883</v>
      </c>
      <c r="F41" s="126">
        <v>74688</v>
      </c>
      <c r="G41" s="126">
        <v>73299</v>
      </c>
      <c r="H41" s="514">
        <v>74712</v>
      </c>
    </row>
    <row r="42" spans="1:9" ht="17" x14ac:dyDescent="0.15">
      <c r="A42" s="153" t="s">
        <v>371</v>
      </c>
      <c r="B42" s="160" t="str" cm="1">
        <f t="array" ref="B42">_xlfn.IFS([1]Content_!$D$7=1,VLOOKUP('[1]Water resources'!$A42,[1]Translation!$A:$S,'[1]Water resources'!B$1,FALSE),[1]Content_!$D$7=2,VLOOKUP('[1]Water resources'!$A42,[1]Translation!$A:$S,'[1]Water resources'!B$1+6,FALSE),[1]Content_!$D$7=3,VLOOKUP('[1]Water resources'!$A42,[1]Translation!$A:$S,'[1]Water resources'!B$1+12,FALSE))</f>
        <v>по типу деятельности:</v>
      </c>
      <c r="C42" s="161"/>
      <c r="D42" s="168"/>
      <c r="E42" s="131"/>
      <c r="F42" s="131"/>
      <c r="G42" s="131"/>
      <c r="H42" s="131"/>
    </row>
    <row r="43" spans="1:9" ht="17" x14ac:dyDescent="0.15">
      <c r="A43" s="153" t="s">
        <v>372</v>
      </c>
      <c r="B43" s="164" t="str" cm="1">
        <f t="array" ref="B43">_xlfn.IFS([1]Content_!$D$7=1,VLOOKUP('[1]Water resources'!$A43,[1]Translation!$A:$S,'[1]Water resources'!B$1,FALSE),[1]Content_!$D$7=2,VLOOKUP('[1]Water resources'!$A43,[1]Translation!$A:$S,'[1]Water resources'!B$1+6,FALSE),[1]Content_!$D$7=3,VLOOKUP('[1]Water resources'!$A43,[1]Translation!$A:$S,'[1]Water resources'!B$1+12,FALSE))</f>
        <v>Нужды производственных компаний Фонда</v>
      </c>
      <c r="C43" s="205" t="s">
        <v>397</v>
      </c>
      <c r="D43" s="166">
        <v>89758.02</v>
      </c>
      <c r="E43" s="125">
        <v>99203</v>
      </c>
      <c r="F43" s="125">
        <v>96571</v>
      </c>
      <c r="G43" s="125">
        <v>94694</v>
      </c>
      <c r="H43" s="523">
        <v>95063</v>
      </c>
    </row>
    <row r="44" spans="1:9" ht="17" x14ac:dyDescent="0.15">
      <c r="A44" s="153" t="s">
        <v>373</v>
      </c>
      <c r="B44" s="164" t="str" cm="1">
        <f t="array" ref="B44">_xlfn.IFS([1]Content_!$D$7=1,VLOOKUP('[1]Water resources'!$A44,[1]Translation!$A:$S,'[1]Water resources'!B$1,FALSE),[1]Content_!$D$7=2,VLOOKUP('[1]Water resources'!$A44,[1]Translation!$A:$S,'[1]Water resources'!B$1+6,FALSE),[1]Content_!$D$7=3,VLOOKUP('[1]Water resources'!$A44,[1]Translation!$A:$S,'[1]Water resources'!B$1+12,FALSE))</f>
        <v>Приведения в действие гидрогенераторов ГЭС</v>
      </c>
      <c r="C44" s="205" t="s">
        <v>397</v>
      </c>
      <c r="D44" s="166">
        <v>68447846.599999994</v>
      </c>
      <c r="E44" s="125">
        <v>63630500</v>
      </c>
      <c r="F44" s="125">
        <v>63309506</v>
      </c>
      <c r="G44" s="125">
        <v>63455394</v>
      </c>
      <c r="H44" s="523">
        <v>79966299</v>
      </c>
    </row>
    <row r="45" spans="1:9" ht="17" x14ac:dyDescent="0.15">
      <c r="A45" s="153" t="s">
        <v>374</v>
      </c>
      <c r="B45" s="164" t="str" cm="1">
        <f t="array" ref="B45">_xlfn.IFS([1]Content_!$D$7=1,VLOOKUP('[1]Water resources'!$A45,[1]Translation!$A:$S,'[1]Water resources'!B$1,FALSE),[1]Content_!$D$7=2,VLOOKUP('[1]Water resources'!$A45,[1]Translation!$A:$S,'[1]Water resources'!B$1+6,FALSE),[1]Content_!$D$7=3,VLOOKUP('[1]Water resources'!$A45,[1]Translation!$A:$S,'[1]Water resources'!B$1+12,FALSE))</f>
        <v>Поддержание пластового давления</v>
      </c>
      <c r="C45" s="205" t="s">
        <v>397</v>
      </c>
      <c r="D45" s="166">
        <v>123750</v>
      </c>
      <c r="E45" s="126">
        <v>129740</v>
      </c>
      <c r="F45" s="126">
        <v>135155</v>
      </c>
      <c r="G45" s="126">
        <v>132851</v>
      </c>
      <c r="H45" s="514">
        <v>137694</v>
      </c>
      <c r="I45" s="163"/>
    </row>
    <row r="46" spans="1:9" ht="17" x14ac:dyDescent="0.15">
      <c r="A46" s="153" t="s">
        <v>375</v>
      </c>
      <c r="B46" s="160" t="str" cm="1">
        <f t="array" ref="B46">_xlfn.IFS([1]Content_!$D$7=1,VLOOKUP('[1]Water resources'!$A46,[1]Translation!$A:$S,'[1]Water resources'!B$1,FALSE),[1]Content_!$D$7=2,VLOOKUP('[1]Water resources'!$A46,[1]Translation!$A:$S,'[1]Water resources'!B$1+6,FALSE),[1]Content_!$D$7=3,VLOOKUP('[1]Water resources'!$A46,[1]Translation!$A:$S,'[1]Water resources'!B$1+12,FALSE))</f>
        <v>по типу минерализации:</v>
      </c>
      <c r="C46" s="161"/>
      <c r="D46" s="168"/>
      <c r="E46" s="131"/>
      <c r="F46" s="131"/>
      <c r="G46" s="131"/>
      <c r="H46" s="131"/>
    </row>
    <row r="47" spans="1:9" ht="17" x14ac:dyDescent="0.15">
      <c r="A47" s="153" t="s">
        <v>376</v>
      </c>
      <c r="B47" s="169" t="str" cm="1">
        <f t="array" ref="B47">_xlfn.IFS([1]Content_!$D$7=1,VLOOKUP('[1]Water resources'!$A47,[1]Translation!$A:$S,'[1]Water resources'!B$1,FALSE),[1]Content_!$D$7=2,VLOOKUP('[1]Water resources'!$A47,[1]Translation!$A:$S,'[1]Water resources'!B$1+6,FALSE),[1]Content_!$D$7=3,VLOOKUP('[1]Water resources'!$A47,[1]Translation!$A:$S,'[1]Water resources'!B$1+12,FALSE))</f>
        <v>пресная вода</v>
      </c>
      <c r="C47" s="205" t="s">
        <v>397</v>
      </c>
      <c r="D47" s="171">
        <v>68517720.560000002</v>
      </c>
      <c r="E47" s="125">
        <v>63707852</v>
      </c>
      <c r="F47" s="125">
        <v>63387224</v>
      </c>
      <c r="G47" s="125">
        <v>63532796</v>
      </c>
      <c r="H47" s="521" t="s">
        <v>398</v>
      </c>
    </row>
    <row r="48" spans="1:9" ht="17" x14ac:dyDescent="0.15">
      <c r="A48" s="153" t="s">
        <v>377</v>
      </c>
      <c r="B48" s="190" t="str" cm="1">
        <f t="array" ref="B48">_xlfn.IFS([1]Content_!$D$7=1,VLOOKUP('[1]Water resources'!$A48,[1]Translation!$A:$S,'[1]Water resources'!B$1,FALSE),[1]Content_!$D$7=2,VLOOKUP('[1]Water resources'!$A48,[1]Translation!$A:$S,'[1]Water resources'!B$1+6,FALSE),[1]Content_!$D$7=3,VLOOKUP('[1]Water resources'!$A48,[1]Translation!$A:$S,'[1]Water resources'!B$1+12,FALSE))</f>
        <v>другая вода</v>
      </c>
      <c r="C48" s="209" t="s">
        <v>397</v>
      </c>
      <c r="D48" s="174">
        <v>143634.06</v>
      </c>
      <c r="E48" s="126">
        <v>151592</v>
      </c>
      <c r="F48" s="126">
        <v>154008</v>
      </c>
      <c r="G48" s="126">
        <v>150064</v>
      </c>
      <c r="H48" s="514">
        <v>153793</v>
      </c>
    </row>
    <row r="49" spans="1:10" ht="17" x14ac:dyDescent="0.15">
      <c r="A49" s="153" t="s">
        <v>378</v>
      </c>
      <c r="B49" s="185" t="str" cm="1">
        <f t="array" ref="B49">_xlfn.IFS([1]Content_!$D$7=1,VLOOKUP('[1]Water resources'!$A49,[1]Translation!$A:$S,'[1]Water resources'!B$1,FALSE),[1]Content_!$D$7=2,VLOOKUP('[1]Water resources'!$A49,[1]Translation!$A:$S,'[1]Water resources'!B$1+6,FALSE),[1]Content_!$D$7=3,VLOOKUP('[1]Water resources'!$A49,[1]Translation!$A:$S,'[1]Water resources'!B$1+12,FALSE))</f>
        <v>Водоотведение в регионах с дефицитом воды</v>
      </c>
      <c r="C49" s="206" t="s">
        <v>397</v>
      </c>
      <c r="D49" s="159">
        <v>3420.39</v>
      </c>
      <c r="E49" s="212">
        <v>2973</v>
      </c>
      <c r="F49" s="212">
        <v>3011</v>
      </c>
      <c r="G49" s="212">
        <v>3326</v>
      </c>
      <c r="H49" s="527">
        <v>3293</v>
      </c>
    </row>
    <row r="50" spans="1:10" ht="17" x14ac:dyDescent="0.15">
      <c r="A50" s="153" t="s">
        <v>379</v>
      </c>
      <c r="B50" s="160" t="str" cm="1">
        <f t="array" ref="B50">_xlfn.IFS([1]Content_!$D$7=1,VLOOKUP('[1]Water resources'!$A50,[1]Translation!$A:$S,'[1]Water resources'!B$1,FALSE),[1]Content_!$D$7=2,VLOOKUP('[1]Water resources'!$A50,[1]Translation!$A:$S,'[1]Water resources'!B$1+6,FALSE),[1]Content_!$D$7=3,VLOOKUP('[1]Water resources'!$A50,[1]Translation!$A:$S,'[1]Water resources'!B$1+12,FALSE))</f>
        <v>по типу минерализации:</v>
      </c>
      <c r="C50" s="161"/>
      <c r="D50" s="168"/>
      <c r="E50" s="131"/>
      <c r="F50" s="131"/>
      <c r="G50" s="131"/>
      <c r="H50" s="131"/>
    </row>
    <row r="51" spans="1:10" ht="17" x14ac:dyDescent="0.15">
      <c r="A51" s="153" t="s">
        <v>380</v>
      </c>
      <c r="B51" s="169" t="str" cm="1">
        <f t="array" ref="B51">_xlfn.IFS([1]Content_!$D$7=1,VLOOKUP('[1]Water resources'!$A51,[1]Translation!$A:$S,'[1]Water resources'!B$1,FALSE),[1]Content_!$D$7=2,VLOOKUP('[1]Water resources'!$A51,[1]Translation!$A:$S,'[1]Water resources'!B$1+6,FALSE),[1]Content_!$D$7=3,VLOOKUP('[1]Water resources'!$A51,[1]Translation!$A:$S,'[1]Water resources'!B$1+12,FALSE))</f>
        <v>пресная вода</v>
      </c>
      <c r="C51" s="205" t="s">
        <v>397</v>
      </c>
      <c r="D51" s="171">
        <v>45.7</v>
      </c>
      <c r="E51" s="123">
        <v>45</v>
      </c>
      <c r="F51" s="123">
        <v>38</v>
      </c>
      <c r="G51" s="123">
        <v>151</v>
      </c>
      <c r="H51" s="521">
        <v>127</v>
      </c>
    </row>
    <row r="52" spans="1:10" ht="17" x14ac:dyDescent="0.15">
      <c r="A52" s="153" t="s">
        <v>381</v>
      </c>
      <c r="B52" s="172" t="str" cm="1">
        <f t="array" ref="B52">_xlfn.IFS([1]Content_!$D$7=1,VLOOKUP('[1]Water resources'!$A52,[1]Translation!$A:$S,'[1]Water resources'!B$1,FALSE),[1]Content_!$D$7=2,VLOOKUP('[1]Water resources'!$A52,[1]Translation!$A:$S,'[1]Water resources'!B$1+6,FALSE),[1]Content_!$D$7=3,VLOOKUP('[1]Water resources'!$A52,[1]Translation!$A:$S,'[1]Water resources'!B$1+12,FALSE))</f>
        <v>другая вода</v>
      </c>
      <c r="C52" s="209" t="s">
        <v>397</v>
      </c>
      <c r="D52" s="174">
        <v>3374.69</v>
      </c>
      <c r="E52" s="126">
        <v>2928</v>
      </c>
      <c r="F52" s="126">
        <v>2973</v>
      </c>
      <c r="G52" s="126">
        <v>3175</v>
      </c>
      <c r="H52" s="514">
        <v>3166</v>
      </c>
    </row>
    <row r="53" spans="1:10" ht="16" x14ac:dyDescent="0.2">
      <c r="A53" s="153" t="s">
        <v>382</v>
      </c>
      <c r="B53" s="102"/>
      <c r="C53" s="103"/>
      <c r="D53" s="192"/>
      <c r="E53" s="192"/>
      <c r="F53" s="192"/>
      <c r="G53" s="192"/>
      <c r="H53" s="192"/>
    </row>
    <row r="54" spans="1:10" ht="16" x14ac:dyDescent="0.15">
      <c r="A54" s="153" t="s">
        <v>383</v>
      </c>
      <c r="B54" s="193" t="str" cm="1">
        <f t="array" ref="B54">_xlfn.IFS([1]Content_!$D$7=1,VLOOKUP('[1]Water resources'!$A54,[1]Translation!$A:$S,'[1]Water resources'!B$1,FALSE),[1]Content_!$D$7=2,VLOOKUP('[1]Water resources'!$A54,[1]Translation!$A:$S,'[1]Water resources'!B$1+6,FALSE),[1]Content_!$D$7=3,VLOOKUP('[1]Water resources'!$A54,[1]Translation!$A:$S,'[1]Water resources'!B$1+12,FALSE))</f>
        <v>GRI 303-5</v>
      </c>
      <c r="C54" s="122" t="str" cm="1">
        <f t="array" ref="C54">_xlfn.IFS([1]Content_!$D$7=1,VLOOKUP('[1]Water resources'!$A54,[1]Translation!$A:$S,'[1]Water resources'!C$1,FALSE),[1]Content_!$D$7=2,VLOOKUP('[1]Water resources'!$A54,[1]Translation!$A:$S,'[1]Water resources'!C$1+6,FALSE),[1]Content_!$D$7=3,VLOOKUP('[1]Water resources'!$A54,[1]Translation!$A:$S,'[1]Water resources'!C$1+12,FALSE))</f>
        <v>Единица измерения</v>
      </c>
      <c r="D54" s="194">
        <v>2020</v>
      </c>
      <c r="E54" s="122">
        <v>2021</v>
      </c>
      <c r="F54" s="122">
        <v>2022</v>
      </c>
      <c r="G54" s="122">
        <v>2023</v>
      </c>
      <c r="H54" s="122">
        <v>2024</v>
      </c>
    </row>
    <row r="55" spans="1:10" ht="17" x14ac:dyDescent="0.15">
      <c r="A55" s="153" t="s">
        <v>384</v>
      </c>
      <c r="B55" s="160" t="str" cm="1">
        <f t="array" ref="B55">_xlfn.IFS([1]Content_!$D$7=1,VLOOKUP('[1]Water resources'!$A55,[1]Translation!$A:$S,'[1]Water resources'!B$1,FALSE),[1]Content_!$D$7=2,VLOOKUP('[1]Water resources'!$A55,[1]Translation!$A:$S,'[1]Water resources'!B$1+6,FALSE),[1]Content_!$D$7=3,VLOOKUP('[1]Water resources'!$A55,[1]Translation!$A:$S,'[1]Water resources'!B$1+12,FALSE))</f>
        <v>Водопотребление по типу операций</v>
      </c>
      <c r="C55" s="210" t="s">
        <v>397</v>
      </c>
      <c r="D55" s="186">
        <v>68870725.430000007</v>
      </c>
      <c r="E55" s="132">
        <v>64077562</v>
      </c>
      <c r="F55" s="132">
        <v>63762226</v>
      </c>
      <c r="G55" s="132">
        <v>63923742</v>
      </c>
      <c r="H55" s="526">
        <v>80431713</v>
      </c>
    </row>
    <row r="56" spans="1:10" ht="17" x14ac:dyDescent="0.15">
      <c r="A56" s="153" t="s">
        <v>385</v>
      </c>
      <c r="B56" s="169" t="str" cm="1">
        <f t="array" ref="B56">_xlfn.IFS([1]Content_!$D$7=1,VLOOKUP('[1]Water resources'!$A56,[1]Translation!$A:$S,'[1]Water resources'!B$1,FALSE),[1]Content_!$D$7=2,VLOOKUP('[1]Water resources'!$A56,[1]Translation!$A:$S,'[1]Water resources'!B$1+6,FALSE),[1]Content_!$D$7=3,VLOOKUP('[1]Water resources'!$A56,[1]Translation!$A:$S,'[1]Water resources'!B$1+12,FALSE))</f>
        <v>Производственные нужды</v>
      </c>
      <c r="C56" s="205" t="s">
        <v>397</v>
      </c>
      <c r="D56" s="166">
        <v>68596920.489999995</v>
      </c>
      <c r="E56" s="125">
        <v>63786684</v>
      </c>
      <c r="F56" s="125">
        <v>63456373</v>
      </c>
      <c r="G56" s="125">
        <v>63623401</v>
      </c>
      <c r="H56" s="523">
        <v>80132524</v>
      </c>
      <c r="I56" s="163"/>
    </row>
    <row r="57" spans="1:10" ht="17" x14ac:dyDescent="0.15">
      <c r="A57" s="153" t="s">
        <v>386</v>
      </c>
      <c r="B57" s="169" t="str" cm="1">
        <f t="array" ref="B57">_xlfn.IFS([1]Content_!$D$7=1,VLOOKUP('[1]Water resources'!$A57,[1]Translation!$A:$S,'[1]Water resources'!B$1,FALSE),[1]Content_!$D$7=2,VLOOKUP('[1]Water resources'!$A57,[1]Translation!$A:$S,'[1]Water resources'!B$1+6,FALSE),[1]Content_!$D$7=3,VLOOKUP('[1]Water resources'!$A57,[1]Translation!$A:$S,'[1]Water resources'!B$1+12,FALSE))</f>
        <v>Хозяйственно-питьевые</v>
      </c>
      <c r="C57" s="205" t="s">
        <v>397</v>
      </c>
      <c r="D57" s="166">
        <v>11395.44</v>
      </c>
      <c r="E57" s="125">
        <v>11164</v>
      </c>
      <c r="F57" s="125">
        <v>11455</v>
      </c>
      <c r="G57" s="125">
        <v>10755</v>
      </c>
      <c r="H57" s="523">
        <v>9924</v>
      </c>
      <c r="I57" s="163"/>
    </row>
    <row r="58" spans="1:10" ht="17" x14ac:dyDescent="0.15">
      <c r="A58" s="153" t="s">
        <v>387</v>
      </c>
      <c r="B58" s="164" t="str" cm="1">
        <f t="array" ref="B58">_xlfn.IFS([1]Content_!$D$7=1,VLOOKUP('[1]Water resources'!$A58,[1]Translation!$A:$S,'[1]Water resources'!B$1,FALSE),[1]Content_!$D$7=2,VLOOKUP('[1]Water resources'!$A58,[1]Translation!$A:$S,'[1]Water resources'!B$1+6,FALSE),[1]Content_!$D$7=3,VLOOKUP('[1]Water resources'!$A58,[1]Translation!$A:$S,'[1]Water resources'!B$1+12,FALSE))</f>
        <v>Переданы без использования третьим сторонам</v>
      </c>
      <c r="C58" s="205" t="s">
        <v>397</v>
      </c>
      <c r="D58" s="166">
        <v>131345.67000000001</v>
      </c>
      <c r="E58" s="125">
        <v>143824</v>
      </c>
      <c r="F58" s="125">
        <v>147990</v>
      </c>
      <c r="G58" s="125">
        <v>145678</v>
      </c>
      <c r="H58" s="523">
        <v>141982</v>
      </c>
    </row>
    <row r="59" spans="1:10" ht="17" x14ac:dyDescent="0.15">
      <c r="A59" s="153" t="s">
        <v>388</v>
      </c>
      <c r="B59" s="164" t="str" cm="1">
        <f t="array" ref="B59">_xlfn.IFS([1]Content_!$D$7=1,VLOOKUP('[1]Water resources'!$A59,[1]Translation!$A:$S,'[1]Water resources'!B$1,FALSE),[1]Content_!$D$7=2,VLOOKUP('[1]Water resources'!$A59,[1]Translation!$A:$S,'[1]Water resources'!B$1+6,FALSE),[1]Content_!$D$7=3,VLOOKUP('[1]Water resources'!$A59,[1]Translation!$A:$S,'[1]Water resources'!B$1+12,FALSE))</f>
        <v>Поддержание пластового давления</v>
      </c>
      <c r="C59" s="205" t="s">
        <v>397</v>
      </c>
      <c r="D59" s="166">
        <v>125000</v>
      </c>
      <c r="E59" s="125">
        <v>131050</v>
      </c>
      <c r="F59" s="125">
        <v>136520</v>
      </c>
      <c r="G59" s="125">
        <v>136960</v>
      </c>
      <c r="H59" s="523">
        <v>140516</v>
      </c>
      <c r="J59" s="195"/>
    </row>
    <row r="60" spans="1:10" ht="17" x14ac:dyDescent="0.15">
      <c r="A60" s="153" t="s">
        <v>389</v>
      </c>
      <c r="B60" s="164" t="str" cm="1">
        <f t="array" ref="B60">_xlfn.IFS([1]Content_!$D$7=1,VLOOKUP('[1]Water resources'!$A60,[1]Translation!$A:$S,'[1]Water resources'!B$1,FALSE),[1]Content_!$D$7=2,VLOOKUP('[1]Water resources'!$A60,[1]Translation!$A:$S,'[1]Water resources'!B$1+6,FALSE),[1]Content_!$D$7=3,VLOOKUP('[1]Water resources'!$A60,[1]Translation!$A:$S,'[1]Water resources'!B$1+12,FALSE))</f>
        <v>Прочие</v>
      </c>
      <c r="C60" s="205" t="s">
        <v>397</v>
      </c>
      <c r="D60" s="166">
        <v>6063.82</v>
      </c>
      <c r="E60" s="126">
        <v>4841</v>
      </c>
      <c r="F60" s="127" t="s">
        <v>399</v>
      </c>
      <c r="G60" s="126">
        <v>6948</v>
      </c>
      <c r="H60" s="514">
        <v>6766</v>
      </c>
    </row>
    <row r="61" spans="1:10" ht="17" x14ac:dyDescent="0.15">
      <c r="A61" s="153" t="s">
        <v>390</v>
      </c>
      <c r="B61" s="160" t="str" cm="1">
        <f t="array" ref="B61">_xlfn.IFS([1]Content_!$D$7=1,VLOOKUP('[1]Water resources'!$A61,[1]Translation!$A:$S,'[1]Water resources'!B$1,FALSE),[1]Content_!$D$7=2,VLOOKUP('[1]Water resources'!$A61,[1]Translation!$A:$S,'[1]Water resources'!B$1+6,FALSE),[1]Content_!$D$7=3,VLOOKUP('[1]Water resources'!$A61,[1]Translation!$A:$S,'[1]Water resources'!B$1+12,FALSE))</f>
        <v>Безвозвратное потребление</v>
      </c>
      <c r="C61" s="161"/>
      <c r="D61" s="196"/>
      <c r="E61" s="131"/>
      <c r="F61" s="131"/>
      <c r="G61" s="131"/>
      <c r="H61" s="131"/>
    </row>
    <row r="62" spans="1:10" ht="17" x14ac:dyDescent="0.15">
      <c r="A62" s="153" t="s">
        <v>391</v>
      </c>
      <c r="B62" s="197" t="str" cm="1">
        <f t="array" ref="B62">_xlfn.IFS([1]Content_!$D$7=1,VLOOKUP('[1]Water resources'!$A62,[1]Translation!$A:$S,'[1]Water resources'!B$1,FALSE),[1]Content_!$D$7=2,VLOOKUP('[1]Water resources'!$A62,[1]Translation!$A:$S,'[1]Water resources'!B$1+6,FALSE),[1]Content_!$D$7=3,VLOOKUP('[1]Water resources'!$A62,[1]Translation!$A:$S,'[1]Water resources'!B$1+12,FALSE))</f>
        <v>Общий объем безвозвратного водопотребления</v>
      </c>
      <c r="C62" s="213" t="s">
        <v>397</v>
      </c>
      <c r="D62" s="171">
        <v>209370.82</v>
      </c>
      <c r="E62" s="214">
        <v>218119</v>
      </c>
      <c r="F62" s="214">
        <v>220994</v>
      </c>
      <c r="G62" s="214">
        <v>240803</v>
      </c>
      <c r="H62" s="528">
        <v>232657</v>
      </c>
    </row>
    <row r="63" spans="1:10" ht="17" x14ac:dyDescent="0.15">
      <c r="A63" s="153" t="s">
        <v>392</v>
      </c>
      <c r="B63" s="199" t="str" cm="1">
        <f t="array" ref="B63">_xlfn.IFS([1]Content_!$D$7=1,VLOOKUP('[1]Water resources'!$A63,[1]Translation!$A:$S,'[1]Water resources'!B$1,FALSE),[1]Content_!$D$7=2,VLOOKUP('[1]Water resources'!$A63,[1]Translation!$A:$S,'[1]Water resources'!B$1+6,FALSE),[1]Content_!$D$7=3,VLOOKUP('[1]Water resources'!$A63,[1]Translation!$A:$S,'[1]Water resources'!B$1+12,FALSE))</f>
        <v>Общий объем водопотребления в регионах с дефицитом воды</v>
      </c>
      <c r="C63" s="209" t="s">
        <v>397</v>
      </c>
      <c r="D63" s="174">
        <v>31362.76</v>
      </c>
      <c r="E63" s="126">
        <v>29875</v>
      </c>
      <c r="F63" s="126">
        <v>29446</v>
      </c>
      <c r="G63" s="126">
        <v>26790</v>
      </c>
      <c r="H63" s="514">
        <v>25231</v>
      </c>
    </row>
    <row r="64" spans="1:10" ht="17" x14ac:dyDescent="0.15">
      <c r="A64" s="153" t="s">
        <v>393</v>
      </c>
      <c r="B64" s="187" t="str" cm="1">
        <f t="array" ref="B64">_xlfn.IFS([1]Content_!$D$7=1,VLOOKUP('[1]Water resources'!$A64,[1]Translation!$A:$S,'[1]Water resources'!B$1,FALSE),[1]Content_!$D$7=2,VLOOKUP('[1]Water resources'!$A64,[1]Translation!$A:$S,'[1]Water resources'!B$1+6,FALSE),[1]Content_!$D$7=3,VLOOKUP('[1]Water resources'!$A64,[1]Translation!$A:$S,'[1]Water resources'!B$1+12,FALSE))</f>
        <v>Прочие показатели</v>
      </c>
      <c r="C64" s="188"/>
      <c r="D64" s="201"/>
      <c r="E64" s="201"/>
      <c r="F64" s="201"/>
      <c r="G64" s="201"/>
      <c r="H64" s="196"/>
      <c r="I64" s="202"/>
    </row>
    <row r="65" spans="1:8" ht="17" x14ac:dyDescent="0.15">
      <c r="A65" s="153" t="s">
        <v>394</v>
      </c>
      <c r="B65" s="197" t="str" cm="1">
        <f t="array" ref="B65">_xlfn.IFS([1]Content_!$D$7=1,VLOOKUP('[1]Water resources'!$A65,[1]Translation!$A:$S,'[1]Water resources'!B$1,FALSE),[1]Content_!$D$7=2,VLOOKUP('[1]Water resources'!$A65,[1]Translation!$A:$S,'[1]Water resources'!B$1+6,FALSE),[1]Content_!$D$7=3,VLOOKUP('[1]Water resources'!$A65,[1]Translation!$A:$S,'[1]Water resources'!B$1+12,FALSE))</f>
        <v>Объем повторно-используемой воды (после очистки)</v>
      </c>
      <c r="C65" s="205" t="s">
        <v>397</v>
      </c>
      <c r="D65" s="171">
        <v>16577.900000000001</v>
      </c>
      <c r="E65" s="171">
        <v>16577.900000000001</v>
      </c>
      <c r="F65" s="171">
        <v>18055.71</v>
      </c>
      <c r="G65" s="171">
        <v>18272.77</v>
      </c>
      <c r="H65" s="521">
        <v>23.9</v>
      </c>
    </row>
    <row r="66" spans="1:8" ht="17" x14ac:dyDescent="0.15">
      <c r="A66" s="153" t="s">
        <v>395</v>
      </c>
      <c r="B66" s="572" t="str" cm="1">
        <f t="array" ref="B66">_xlfn.IFS([1]Content_!$D$7=1,VLOOKUP('[1]Water resources'!$A66,[1]Translation!$A:$S,'[1]Water resources'!B$1,FALSE),[1]Content_!$D$7=2,VLOOKUP('[1]Water resources'!$A66,[1]Translation!$A:$S,'[1]Water resources'!B$1+6,FALSE),[1]Content_!$D$7=3,VLOOKUP('[1]Water resources'!$A66,[1]Translation!$A:$S,'[1]Water resources'!B$1+12,FALSE))</f>
        <v>Объем оборотной воды</v>
      </c>
      <c r="C66" s="209" t="s">
        <v>397</v>
      </c>
      <c r="D66" s="174">
        <v>3581564.9</v>
      </c>
      <c r="E66" s="174">
        <v>3581564.9</v>
      </c>
      <c r="F66" s="174">
        <v>3935063.11</v>
      </c>
      <c r="G66" s="174">
        <v>3978464.15</v>
      </c>
      <c r="H66" s="514">
        <v>4077.2</v>
      </c>
    </row>
  </sheetData>
  <sheetProtection algorithmName="SHA-512" hashValue="wQ0V7FgO+puEopVlPyLBPIjNFWWDwH7J6afdJf1HnJ+lafzSdtzSRebgJzjoguqw8TJfidRVCOtVy18R+l1yhQ==" saltValue="ysLNqKiPvEE4xMm3j3jPCw==" spinCount="100000" sheet="1" objects="1" scenarios="1"/>
  <mergeCells count="1">
    <mergeCell ref="B3:H3"/>
  </mergeCells>
  <hyperlinks>
    <hyperlink ref="B2" display="Content!A1" xr:uid="{6D228753-7CDD-864B-93C6-21EAF84925DD}"/>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21F51-8A69-9742-9E91-A8D00D6222C4}">
  <dimension ref="A1:H77"/>
  <sheetViews>
    <sheetView showGridLines="0" zoomScale="61" workbookViewId="0">
      <selection activeCell="E42" sqref="E42"/>
    </sheetView>
  </sheetViews>
  <sheetFormatPr baseColWidth="10" defaultColWidth="8.6640625" defaultRowHeight="16" x14ac:dyDescent="0.2"/>
  <cols>
    <col min="1" max="1" width="6.83203125" style="12" customWidth="1"/>
    <col min="2" max="2" width="75.5" customWidth="1"/>
    <col min="3" max="8" width="25.5" style="217" customWidth="1"/>
  </cols>
  <sheetData>
    <row r="1" spans="1:8" s="12" customFormat="1" ht="71" customHeight="1" x14ac:dyDescent="0.2">
      <c r="A1" s="12">
        <v>1</v>
      </c>
      <c r="B1" s="12">
        <v>2</v>
      </c>
      <c r="C1" s="12">
        <v>3</v>
      </c>
      <c r="D1" s="12">
        <v>4</v>
      </c>
      <c r="E1" s="12">
        <v>4</v>
      </c>
      <c r="F1" s="12">
        <v>5</v>
      </c>
      <c r="G1" s="12">
        <v>6</v>
      </c>
      <c r="H1" s="12">
        <v>7</v>
      </c>
    </row>
    <row r="2" spans="1:8" ht="18.5" customHeight="1" x14ac:dyDescent="0.25">
      <c r="A2" s="2" t="s">
        <v>401</v>
      </c>
      <c r="B2" s="215" t="str" cm="1">
        <f t="array" ref="B2">_xlfn.IFS([1]Content_!$D$7=1,VLOOKUP([1]Energy!$A2,[1]Translation!$A:$S,[1]Energy!B$1,FALSE),[1]Content_!$D$7=2,VLOOKUP([1]Energy!$A2,[1]Translation!$A:$S,[1]Energy!B$1+6,FALSE),[1]Content_!$D$7=3,VLOOKUP([1]Energy!$A2,[1]Translation!$A:$S,[1]Energy!B$1+12,FALSE))</f>
        <v>Энергопотребление</v>
      </c>
      <c r="C2" s="216"/>
    </row>
    <row r="3" spans="1:8" ht="61" customHeight="1" x14ac:dyDescent="0.2">
      <c r="A3" s="2" t="s">
        <v>402</v>
      </c>
      <c r="B3" s="608" t="str" cm="1">
        <f t="array" ref="B3">_xlfn.IFS([1]Content_!$D$7=1,VLOOKUP([1]Energy!$A3,[1]Translation!$A:$S,[1]Energy!B$1,FALSE),[1]Content_!$D$7=2,VLOOKUP([1]Energy!$A3,[1]Translation!$A:$S,[1]Energy!B$1+6,FALSE),[1]Content_!$D$7=3,VLOOKUP([1]Energy!$A3,[1]Translation!$A:$S,[1]Energy!B$1+12,FALSE))</f>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
      <c r="C3" s="608"/>
      <c r="D3" s="608"/>
      <c r="E3" s="608"/>
      <c r="F3" s="608"/>
      <c r="G3" s="608"/>
      <c r="H3" s="608"/>
    </row>
    <row r="4" spans="1:8" ht="17.5" customHeight="1" x14ac:dyDescent="0.2">
      <c r="A4" s="2" t="s">
        <v>403</v>
      </c>
    </row>
    <row r="5" spans="1:8" x14ac:dyDescent="0.2">
      <c r="A5" s="2" t="s">
        <v>404</v>
      </c>
      <c r="B5" s="31" t="str" cm="1">
        <f t="array" ref="B5">_xlfn.IFS([1]Content_!$D$7=1,VLOOKUP([1]Energy!$A5,[1]Translation!$A:$S,[1]Energy!B$1,FALSE),[1]Content_!$D$7=2,VLOOKUP([1]Energy!$A5,[1]Translation!$A:$S,[1]Energy!B$1+6,FALSE),[1]Content_!$D$7=3,VLOOKUP([1]Energy!$A5,[1]Translation!$A:$S,[1]Energy!B$1+12,FALSE))</f>
        <v>GRI 302-1, SASB</v>
      </c>
      <c r="C5" s="32" t="str" cm="1">
        <f t="array" ref="C5">_xlfn.IFS([1]Content_!$D$7=1,VLOOKUP([1]Energy!$A5,[1]Translation!$A:$S,[1]Energy!C$1,FALSE),[1]Content_!$D$7=2,VLOOKUP([1]Energy!$A5,[1]Translation!$A:$S,[1]Energy!C$1+6,FALSE),[1]Content_!$D$7=3,VLOOKUP([1]Energy!$A5,[1]Translation!$A:$S,[1]Energy!C$1+12,FALSE))</f>
        <v>Единица измерения</v>
      </c>
      <c r="D5" s="122">
        <v>2020</v>
      </c>
      <c r="E5" s="122">
        <v>2021</v>
      </c>
      <c r="F5" s="122">
        <v>2022</v>
      </c>
      <c r="G5" s="122">
        <v>2023</v>
      </c>
      <c r="H5" s="122">
        <v>2024</v>
      </c>
    </row>
    <row r="6" spans="1:8" ht="20" customHeight="1" x14ac:dyDescent="0.2">
      <c r="A6" s="2" t="s">
        <v>405</v>
      </c>
      <c r="B6" s="219" t="str" cm="1">
        <f t="array" ref="B6">_xlfn.IFS([1]Content_!$D$7=1,VLOOKUP([1]Energy!$A6,[1]Translation!$A:$S,[1]Energy!B$1,FALSE),[1]Content_!$D$7=2,VLOOKUP([1]Energy!$A6,[1]Translation!$A:$S,[1]Energy!B$1+6,FALSE),[1]Content_!$D$7=3,VLOOKUP([1]Energy!$A6,[1]Translation!$A:$S,[1]Energy!B$1+12,FALSE))</f>
        <v>Потребление топлива из невозобновляемых источников</v>
      </c>
      <c r="C6" s="220" t="str" cm="1">
        <f t="array" ref="C6">_xlfn.IFS([1]Content_!$D$7=1,VLOOKUP([1]Energy!$A6,[1]Translation!$A:$S,[1]Energy!C$1,FALSE),[1]Content_!$D$7=2,VLOOKUP([1]Energy!$A6,[1]Translation!$A:$S,[1]Energy!C$1+6,FALSE),[1]Content_!$D$7=3,VLOOKUP([1]Energy!$A6,[1]Translation!$A:$S,[1]Energy!C$1+12,FALSE))</f>
        <v>тыс. ГДж</v>
      </c>
      <c r="D6" s="186">
        <v>500869.94</v>
      </c>
      <c r="E6" s="132">
        <v>570686</v>
      </c>
      <c r="F6" s="132">
        <v>555938</v>
      </c>
      <c r="G6" s="132">
        <v>531895</v>
      </c>
      <c r="H6" s="526">
        <v>552735</v>
      </c>
    </row>
    <row r="7" spans="1:8" x14ac:dyDescent="0.2">
      <c r="A7" s="2" t="s">
        <v>406</v>
      </c>
      <c r="B7" s="221" t="str" cm="1">
        <f t="array" ref="B7">_xlfn.IFS([1]Content_!$D$7=1,VLOOKUP([1]Energy!$A7,[1]Translation!$A:$S,[1]Energy!B$1,FALSE),[1]Content_!$D$7=2,VLOOKUP([1]Energy!$A7,[1]Translation!$A:$S,[1]Energy!B$1+6,FALSE),[1]Content_!$D$7=3,VLOOKUP([1]Energy!$A7,[1]Translation!$A:$S,[1]Energy!B$1+12,FALSE))</f>
        <v>Жидкое топливо, включая:</v>
      </c>
      <c r="C7" s="103" t="str" cm="1">
        <f t="array" ref="C7">_xlfn.IFS([1]Content_!$D$7=1,VLOOKUP([1]Energy!$A7,[1]Translation!$A:$S,[1]Energy!C$1,FALSE),[1]Content_!$D$7=2,VLOOKUP([1]Energy!$A7,[1]Translation!$A:$S,[1]Energy!C$1+6,FALSE),[1]Content_!$D$7=3,VLOOKUP([1]Energy!$A7,[1]Translation!$A:$S,[1]Energy!C$1+12,FALSE))</f>
        <v>тыс. ГДж</v>
      </c>
      <c r="D7" s="166">
        <v>28969.64</v>
      </c>
      <c r="E7" s="125">
        <v>30634</v>
      </c>
      <c r="F7" s="125">
        <v>31685</v>
      </c>
      <c r="G7" s="125">
        <v>32972</v>
      </c>
      <c r="H7" s="523">
        <v>33948</v>
      </c>
    </row>
    <row r="8" spans="1:8" x14ac:dyDescent="0.2">
      <c r="A8" s="2" t="s">
        <v>407</v>
      </c>
      <c r="B8" s="222" t="str" cm="1">
        <f t="array" ref="B8">_xlfn.IFS([1]Content_!$D$7=1,VLOOKUP([1]Energy!$A8,[1]Translation!$A:$S,[1]Energy!B$1,FALSE),[1]Content_!$D$7=2,VLOOKUP([1]Energy!$A8,[1]Translation!$A:$S,[1]Energy!B$1+6,FALSE),[1]Content_!$D$7=3,VLOOKUP([1]Energy!$A8,[1]Translation!$A:$S,[1]Energy!B$1+12,FALSE))</f>
        <v>Бензин</v>
      </c>
      <c r="C8" s="103" t="str" cm="1">
        <f t="array" ref="C8">_xlfn.IFS([1]Content_!$D$7=1,VLOOKUP([1]Energy!$A8,[1]Translation!$A:$S,[1]Energy!C$1,FALSE),[1]Content_!$D$7=2,VLOOKUP([1]Energy!$A8,[1]Translation!$A:$S,[1]Energy!C$1+6,FALSE),[1]Content_!$D$7=3,VLOOKUP([1]Energy!$A8,[1]Translation!$A:$S,[1]Energy!C$1+12,FALSE))</f>
        <v>тыс. ГДж</v>
      </c>
      <c r="D8" s="166">
        <v>1007.3</v>
      </c>
      <c r="E8" s="123">
        <v>928</v>
      </c>
      <c r="F8" s="123">
        <v>880</v>
      </c>
      <c r="G8" s="125">
        <v>1090</v>
      </c>
      <c r="H8" s="523">
        <v>1153</v>
      </c>
    </row>
    <row r="9" spans="1:8" x14ac:dyDescent="0.2">
      <c r="A9" s="2" t="s">
        <v>408</v>
      </c>
      <c r="B9" s="222" t="str" cm="1">
        <f t="array" ref="B9">_xlfn.IFS([1]Content_!$D$7=1,VLOOKUP([1]Energy!$A9,[1]Translation!$A:$S,[1]Energy!B$1,FALSE),[1]Content_!$D$7=2,VLOOKUP([1]Energy!$A9,[1]Translation!$A:$S,[1]Energy!B$1+6,FALSE),[1]Content_!$D$7=3,VLOOKUP([1]Energy!$A9,[1]Translation!$A:$S,[1]Energy!B$1+12,FALSE))</f>
        <v>Дизельное топливо</v>
      </c>
      <c r="C9" s="103" t="str" cm="1">
        <f t="array" ref="C9">_xlfn.IFS([1]Content_!$D$7=1,VLOOKUP([1]Energy!$A9,[1]Translation!$A:$S,[1]Energy!C$1,FALSE),[1]Content_!$D$7=2,VLOOKUP([1]Energy!$A9,[1]Translation!$A:$S,[1]Energy!C$1+6,FALSE),[1]Content_!$D$7=3,VLOOKUP([1]Energy!$A9,[1]Translation!$A:$S,[1]Energy!C$1+12,FALSE))</f>
        <v>тыс. ГДж</v>
      </c>
      <c r="D9" s="166">
        <v>27962.34</v>
      </c>
      <c r="E9" s="125">
        <v>29706</v>
      </c>
      <c r="F9" s="125">
        <v>30806</v>
      </c>
      <c r="G9" s="125">
        <v>31882</v>
      </c>
      <c r="H9" s="523">
        <v>32795</v>
      </c>
    </row>
    <row r="10" spans="1:8" x14ac:dyDescent="0.2">
      <c r="A10" s="2" t="s">
        <v>409</v>
      </c>
      <c r="B10" s="221" t="str" cm="1">
        <f t="array" ref="B10">_xlfn.IFS([1]Content_!$D$7=1,VLOOKUP([1]Energy!$A10,[1]Translation!$A:$S,[1]Energy!B$1,FALSE),[1]Content_!$D$7=2,VLOOKUP([1]Energy!$A10,[1]Translation!$A:$S,[1]Energy!B$1+6,FALSE),[1]Content_!$D$7=3,VLOOKUP([1]Energy!$A10,[1]Translation!$A:$S,[1]Energy!B$1+12,FALSE))</f>
        <v xml:space="preserve">Котельно-печное топливо, включая: </v>
      </c>
      <c r="C10" s="103" t="str" cm="1">
        <f t="array" ref="C10">_xlfn.IFS([1]Content_!$D$7=1,VLOOKUP([1]Energy!$A10,[1]Translation!$A:$S,[1]Energy!C$1,FALSE),[1]Content_!$D$7=2,VLOOKUP([1]Energy!$A10,[1]Translation!$A:$S,[1]Energy!C$1+6,FALSE),[1]Content_!$D$7=3,VLOOKUP([1]Energy!$A10,[1]Translation!$A:$S,[1]Energy!C$1+12,FALSE))</f>
        <v>тыс. ГДж</v>
      </c>
      <c r="D10" s="166">
        <v>49876.68</v>
      </c>
      <c r="E10" s="125">
        <v>45385</v>
      </c>
      <c r="F10" s="125">
        <v>50255</v>
      </c>
      <c r="G10" s="125">
        <v>47523</v>
      </c>
      <c r="H10" s="523">
        <v>42586</v>
      </c>
    </row>
    <row r="11" spans="1:8" ht="17" x14ac:dyDescent="0.2">
      <c r="A11" s="2" t="s">
        <v>410</v>
      </c>
      <c r="B11" s="164" t="str" cm="1">
        <f t="array" ref="B11">_xlfn.IFS([1]Content_!$D$7=1,VLOOKUP([1]Energy!$A11,[1]Translation!$A:$S,[1]Energy!B$1,FALSE),[1]Content_!$D$7=2,VLOOKUP([1]Energy!$A11,[1]Translation!$A:$S,[1]Energy!B$1+6,FALSE),[1]Content_!$D$7=3,VLOOKUP([1]Energy!$A11,[1]Translation!$A:$S,[1]Energy!B$1+12,FALSE))</f>
        <v>Печное топливо</v>
      </c>
      <c r="C11" s="165" t="str" cm="1">
        <f t="array" ref="C11">_xlfn.IFS([1]Content_!$D$7=1,VLOOKUP([1]Energy!$A11,[1]Translation!$A:$S,[1]Energy!C$1,FALSE),[1]Content_!$D$7=2,VLOOKUP([1]Energy!$A11,[1]Translation!$A:$S,[1]Energy!C$1+6,FALSE),[1]Content_!$D$7=3,VLOOKUP([1]Energy!$A11,[1]Translation!$A:$S,[1]Energy!C$1+12,FALSE))</f>
        <v>тыс. ГДж</v>
      </c>
      <c r="D11" s="166">
        <v>42205.89</v>
      </c>
      <c r="E11" s="125">
        <v>39700</v>
      </c>
      <c r="F11" s="125">
        <v>46372</v>
      </c>
      <c r="G11" s="125">
        <v>42380</v>
      </c>
      <c r="H11" s="523">
        <v>38495</v>
      </c>
    </row>
    <row r="12" spans="1:8" ht="17" x14ac:dyDescent="0.2">
      <c r="A12" s="2" t="s">
        <v>411</v>
      </c>
      <c r="B12" s="164" t="str" cm="1">
        <f t="array" ref="B12">_xlfn.IFS([1]Content_!$D$7=1,VLOOKUP([1]Energy!$A12,[1]Translation!$A:$S,[1]Energy!B$1,FALSE),[1]Content_!$D$7=2,VLOOKUP([1]Energy!$A12,[1]Translation!$A:$S,[1]Energy!B$1+6,FALSE),[1]Content_!$D$7=3,VLOOKUP([1]Energy!$A12,[1]Translation!$A:$S,[1]Energy!B$1+12,FALSE))</f>
        <v>Нефть</v>
      </c>
      <c r="C12" s="165" t="str" cm="1">
        <f t="array" ref="C12">_xlfn.IFS([1]Content_!$D$7=1,VLOOKUP([1]Energy!$A12,[1]Translation!$A:$S,[1]Energy!C$1,FALSE),[1]Content_!$D$7=2,VLOOKUP([1]Energy!$A12,[1]Translation!$A:$S,[1]Energy!C$1+6,FALSE),[1]Content_!$D$7=3,VLOOKUP([1]Energy!$A12,[1]Translation!$A:$S,[1]Energy!C$1+12,FALSE))</f>
        <v>тыс. ГДж</v>
      </c>
      <c r="D12" s="166">
        <v>780.51</v>
      </c>
      <c r="E12" s="123">
        <v>652</v>
      </c>
      <c r="F12" s="123">
        <v>958</v>
      </c>
      <c r="G12" s="125">
        <v>1169</v>
      </c>
      <c r="H12" s="523">
        <v>1184</v>
      </c>
    </row>
    <row r="13" spans="1:8" x14ac:dyDescent="0.2">
      <c r="A13" s="2" t="s">
        <v>412</v>
      </c>
      <c r="B13" s="222" t="str" cm="1">
        <f t="array" ref="B13">_xlfn.IFS([1]Content_!$D$7=1,VLOOKUP([1]Energy!$A13,[1]Translation!$A:$S,[1]Energy!B$1,FALSE),[1]Content_!$D$7=2,VLOOKUP([1]Energy!$A13,[1]Translation!$A:$S,[1]Energy!B$1+6,FALSE),[1]Content_!$D$7=3,VLOOKUP([1]Energy!$A13,[1]Translation!$A:$S,[1]Energy!B$1+12,FALSE))</f>
        <v>Мазут</v>
      </c>
      <c r="C13" s="103" t="str" cm="1">
        <f t="array" ref="C13">_xlfn.IFS([1]Content_!$D$7=1,VLOOKUP([1]Energy!$A13,[1]Translation!$A:$S,[1]Energy!C$1,FALSE),[1]Content_!$D$7=2,VLOOKUP([1]Energy!$A13,[1]Translation!$A:$S,[1]Energy!C$1+6,FALSE),[1]Content_!$D$7=3,VLOOKUP([1]Energy!$A13,[1]Translation!$A:$S,[1]Energy!C$1+12,FALSE))</f>
        <v>тыс. ГДж</v>
      </c>
      <c r="D13" s="166">
        <v>6836.35</v>
      </c>
      <c r="E13" s="125">
        <v>5006</v>
      </c>
      <c r="F13" s="125">
        <v>2924</v>
      </c>
      <c r="G13" s="125">
        <v>3975</v>
      </c>
      <c r="H13" s="523">
        <v>2907</v>
      </c>
    </row>
    <row r="14" spans="1:8" x14ac:dyDescent="0.2">
      <c r="A14" s="2" t="s">
        <v>413</v>
      </c>
      <c r="B14" s="222" t="str" cm="1">
        <f t="array" ref="B14">_xlfn.IFS([1]Content_!$D$7=1,VLOOKUP([1]Energy!$A14,[1]Translation!$A:$S,[1]Energy!B$1,FALSE),[1]Content_!$D$7=2,VLOOKUP([1]Energy!$A14,[1]Translation!$A:$S,[1]Energy!B$1+6,FALSE),[1]Content_!$D$7=3,VLOOKUP([1]Energy!$A14,[1]Translation!$A:$S,[1]Energy!B$1+12,FALSE))</f>
        <v>Судовое топливо (мазут ИФО)</v>
      </c>
      <c r="C14" s="103" t="str" cm="1">
        <f t="array" ref="C14">_xlfn.IFS([1]Content_!$D$7=1,VLOOKUP([1]Energy!$A14,[1]Translation!$A:$S,[1]Energy!C$1,FALSE),[1]Content_!$D$7=2,VLOOKUP([1]Energy!$A14,[1]Translation!$A:$S,[1]Energy!C$1+6,FALSE),[1]Content_!$D$7=3,VLOOKUP([1]Energy!$A14,[1]Translation!$A:$S,[1]Energy!C$1+12,FALSE))</f>
        <v>тыс. ГДж</v>
      </c>
      <c r="D14" s="166">
        <v>53.93</v>
      </c>
      <c r="E14" s="123">
        <v>28</v>
      </c>
      <c r="F14" s="123">
        <v>1</v>
      </c>
      <c r="G14" s="123">
        <v>0</v>
      </c>
      <c r="H14" s="521" t="s">
        <v>270</v>
      </c>
    </row>
    <row r="15" spans="1:8" ht="17" x14ac:dyDescent="0.2">
      <c r="A15" s="2" t="s">
        <v>414</v>
      </c>
      <c r="B15" s="223" t="str" cm="1">
        <f t="array" ref="B15">_xlfn.IFS([1]Content_!$D$7=1,VLOOKUP([1]Energy!$A15,[1]Translation!$A:$S,[1]Energy!B$1,FALSE),[1]Content_!$D$7=2,VLOOKUP([1]Energy!$A15,[1]Translation!$A:$S,[1]Energy!B$1+6,FALSE),[1]Content_!$D$7=3,VLOOKUP([1]Energy!$A15,[1]Translation!$A:$S,[1]Energy!B$1+12,FALSE))</f>
        <v>Попутно-нефтяной газ</v>
      </c>
      <c r="C15" s="165" t="str" cm="1">
        <f t="array" ref="C15">_xlfn.IFS([1]Content_!$D$7=1,VLOOKUP([1]Energy!$A15,[1]Translation!$A:$S,[1]Energy!C$1,FALSE),[1]Content_!$D$7=2,VLOOKUP([1]Energy!$A15,[1]Translation!$A:$S,[1]Energy!C$1+6,FALSE),[1]Content_!$D$7=3,VLOOKUP([1]Energy!$A15,[1]Translation!$A:$S,[1]Energy!C$1+12,FALSE))</f>
        <v>тыс. ГДж</v>
      </c>
      <c r="D15" s="166">
        <v>13931.63</v>
      </c>
      <c r="E15" s="125">
        <v>14461</v>
      </c>
      <c r="F15" s="125">
        <v>15702</v>
      </c>
      <c r="G15" s="125">
        <v>12933</v>
      </c>
      <c r="H15" s="523">
        <v>13809</v>
      </c>
    </row>
    <row r="16" spans="1:8" ht="17" x14ac:dyDescent="0.2">
      <c r="A16" s="2" t="s">
        <v>415</v>
      </c>
      <c r="B16" s="223" t="str" cm="1">
        <f t="array" ref="B16">_xlfn.IFS([1]Content_!$D$7=1,VLOOKUP([1]Energy!$A16,[1]Translation!$A:$S,[1]Energy!B$1,FALSE),[1]Content_!$D$7=2,VLOOKUP([1]Energy!$A16,[1]Translation!$A:$S,[1]Energy!B$1+6,FALSE),[1]Content_!$D$7=3,VLOOKUP([1]Energy!$A16,[1]Translation!$A:$S,[1]Energy!B$1+12,FALSE))</f>
        <v>Уголь каменный</v>
      </c>
      <c r="C16" s="165" t="str" cm="1">
        <f t="array" ref="C16">_xlfn.IFS([1]Content_!$D$7=1,VLOOKUP([1]Energy!$A16,[1]Translation!$A:$S,[1]Energy!C$1,FALSE),[1]Content_!$D$7=2,VLOOKUP([1]Energy!$A16,[1]Translation!$A:$S,[1]Energy!C$1+6,FALSE),[1]Content_!$D$7=3,VLOOKUP([1]Energy!$A16,[1]Translation!$A:$S,[1]Energy!C$1+12,FALSE))</f>
        <v>тыс. ГДж</v>
      </c>
      <c r="D16" s="166">
        <v>293556.12</v>
      </c>
      <c r="E16" s="125">
        <v>334710</v>
      </c>
      <c r="F16" s="125">
        <v>328633</v>
      </c>
      <c r="G16" s="125">
        <v>327121</v>
      </c>
      <c r="H16" s="523">
        <v>338750</v>
      </c>
    </row>
    <row r="17" spans="1:8" ht="17" x14ac:dyDescent="0.2">
      <c r="A17" s="2" t="s">
        <v>416</v>
      </c>
      <c r="B17" s="223" t="str" cm="1">
        <f t="array" ref="B17">_xlfn.IFS([1]Content_!$D$7=1,VLOOKUP([1]Energy!$A17,[1]Translation!$A:$S,[1]Energy!B$1,FALSE),[1]Content_!$D$7=2,VLOOKUP([1]Energy!$A17,[1]Translation!$A:$S,[1]Energy!B$1+6,FALSE),[1]Content_!$D$7=3,VLOOKUP([1]Energy!$A17,[1]Translation!$A:$S,[1]Energy!B$1+12,FALSE))</f>
        <v xml:space="preserve">Газ, включая: </v>
      </c>
      <c r="C17" s="165" t="str" cm="1">
        <f t="array" ref="C17">_xlfn.IFS([1]Content_!$D$7=1,VLOOKUP([1]Energy!$A17,[1]Translation!$A:$S,[1]Energy!C$1,FALSE),[1]Content_!$D$7=2,VLOOKUP([1]Energy!$A17,[1]Translation!$A:$S,[1]Energy!C$1+6,FALSE),[1]Content_!$D$7=3,VLOOKUP([1]Energy!$A17,[1]Translation!$A:$S,[1]Energy!C$1+12,FALSE))</f>
        <v>тыс. ГДж</v>
      </c>
      <c r="D17" s="166">
        <v>114535.87</v>
      </c>
      <c r="E17" s="125">
        <v>145496</v>
      </c>
      <c r="F17" s="125">
        <v>129662</v>
      </c>
      <c r="G17" s="125">
        <v>111346</v>
      </c>
      <c r="H17" s="523">
        <v>123641</v>
      </c>
    </row>
    <row r="18" spans="1:8" x14ac:dyDescent="0.2">
      <c r="A18" s="2" t="s">
        <v>417</v>
      </c>
      <c r="B18" s="222" t="str" cm="1">
        <f t="array" ref="B18">_xlfn.IFS([1]Content_!$D$7=1,VLOOKUP([1]Energy!$A18,[1]Translation!$A:$S,[1]Energy!B$1,FALSE),[1]Content_!$D$7=2,VLOOKUP([1]Energy!$A18,[1]Translation!$A:$S,[1]Energy!B$1+6,FALSE),[1]Content_!$D$7=3,VLOOKUP([1]Energy!$A18,[1]Translation!$A:$S,[1]Energy!B$1+12,FALSE))</f>
        <v>Природный газ</v>
      </c>
      <c r="C18" s="103" t="str" cm="1">
        <f t="array" ref="C18">_xlfn.IFS([1]Content_!$D$7=1,VLOOKUP([1]Energy!$A18,[1]Translation!$A:$S,[1]Energy!C$1,FALSE),[1]Content_!$D$7=2,VLOOKUP([1]Energy!$A18,[1]Translation!$A:$S,[1]Energy!C$1+6,FALSE),[1]Content_!$D$7=3,VLOOKUP([1]Energy!$A18,[1]Translation!$A:$S,[1]Energy!C$1+12,FALSE))</f>
        <v>тыс. ГДж</v>
      </c>
      <c r="D18" s="166">
        <v>97069.34</v>
      </c>
      <c r="E18" s="125">
        <v>127248</v>
      </c>
      <c r="F18" s="125">
        <v>112458</v>
      </c>
      <c r="G18" s="125">
        <v>94789</v>
      </c>
      <c r="H18" s="523">
        <v>104826</v>
      </c>
    </row>
    <row r="19" spans="1:8" ht="17" x14ac:dyDescent="0.2">
      <c r="A19" s="2" t="s">
        <v>418</v>
      </c>
      <c r="B19" s="164" t="str" cm="1">
        <f t="array" ref="B19">_xlfn.IFS([1]Content_!$D$7=1,VLOOKUP([1]Energy!$A19,[1]Translation!$A:$S,[1]Energy!B$1,FALSE),[1]Content_!$D$7=2,VLOOKUP([1]Energy!$A19,[1]Translation!$A:$S,[1]Energy!B$1+6,FALSE),[1]Content_!$D$7=3,VLOOKUP([1]Energy!$A19,[1]Translation!$A:$S,[1]Energy!B$1+12,FALSE))</f>
        <v>Газ отбензиненный</v>
      </c>
      <c r="C19" s="165" t="str" cm="1">
        <f t="array" ref="C19">_xlfn.IFS([1]Content_!$D$7=1,VLOOKUP([1]Energy!$A19,[1]Translation!$A:$S,[1]Energy!C$1,FALSE),[1]Content_!$D$7=2,VLOOKUP([1]Energy!$A19,[1]Translation!$A:$S,[1]Energy!C$1+6,FALSE),[1]Content_!$D$7=3,VLOOKUP([1]Energy!$A19,[1]Translation!$A:$S,[1]Energy!C$1+12,FALSE))</f>
        <v>тыс. ГДж</v>
      </c>
      <c r="D19" s="166">
        <v>17256.52</v>
      </c>
      <c r="E19" s="125">
        <v>18036</v>
      </c>
      <c r="F19" s="125">
        <v>17103</v>
      </c>
      <c r="G19" s="125">
        <v>16484</v>
      </c>
      <c r="H19" s="523">
        <v>18723</v>
      </c>
    </row>
    <row r="20" spans="1:8" x14ac:dyDescent="0.2">
      <c r="A20" s="2" t="s">
        <v>419</v>
      </c>
      <c r="B20" s="222" t="str" cm="1">
        <f t="array" ref="B20">_xlfn.IFS([1]Content_!$D$7=1,VLOOKUP([1]Energy!$A20,[1]Translation!$A:$S,[1]Energy!B$1,FALSE),[1]Content_!$D$7=2,VLOOKUP([1]Energy!$A20,[1]Translation!$A:$S,[1]Energy!B$1+6,FALSE),[1]Content_!$D$7=3,VLOOKUP([1]Energy!$A20,[1]Translation!$A:$S,[1]Energy!B$1+12,FALSE))</f>
        <v>СУГ</v>
      </c>
      <c r="C20" s="103" t="str" cm="1">
        <f t="array" ref="C20">_xlfn.IFS([1]Content_!$D$7=1,VLOOKUP([1]Energy!$A20,[1]Translation!$A:$S,[1]Energy!C$1,FALSE),[1]Content_!$D$7=2,VLOOKUP([1]Energy!$A20,[1]Translation!$A:$S,[1]Energy!C$1+6,FALSE),[1]Content_!$D$7=3,VLOOKUP([1]Energy!$A20,[1]Translation!$A:$S,[1]Energy!C$1+12,FALSE))</f>
        <v>тыс. ГДж</v>
      </c>
      <c r="D20" s="166">
        <v>214.05</v>
      </c>
      <c r="E20" s="127">
        <v>217</v>
      </c>
      <c r="F20" s="127">
        <v>102</v>
      </c>
      <c r="G20" s="127">
        <v>73</v>
      </c>
      <c r="H20" s="522">
        <v>92</v>
      </c>
    </row>
    <row r="21" spans="1:8" ht="17" x14ac:dyDescent="0.2">
      <c r="A21" s="2" t="s">
        <v>420</v>
      </c>
      <c r="B21" s="95" t="str" cm="1">
        <f t="array" ref="B21">_xlfn.IFS([1]Content_!$D$7=1,VLOOKUP([1]Energy!$A21,[1]Translation!$A:$S,[1]Energy!B$1,FALSE),[1]Content_!$D$7=2,VLOOKUP([1]Energy!$A21,[1]Translation!$A:$S,[1]Energy!B$1+6,FALSE),[1]Content_!$D$7=3,VLOOKUP([1]Energy!$A21,[1]Translation!$A:$S,[1]Energy!B$1+12,FALSE))</f>
        <v>Потребление топлива из возобновляемых источников</v>
      </c>
      <c r="C21" s="64" t="str" cm="1">
        <f t="array" ref="C21">_xlfn.IFS([1]Content_!$D$7=1,VLOOKUP([1]Energy!$A21,[1]Translation!$A:$S,[1]Energy!C$1,FALSE),[1]Content_!$D$7=2,VLOOKUP([1]Energy!$A21,[1]Translation!$A:$S,[1]Energy!C$1+6,FALSE),[1]Content_!$D$7=3,VLOOKUP([1]Energy!$A21,[1]Translation!$A:$S,[1]Energy!C$1+12,FALSE))</f>
        <v>тыс. ГДж</v>
      </c>
      <c r="D21" s="186">
        <v>0</v>
      </c>
      <c r="E21" s="129">
        <v>26</v>
      </c>
      <c r="F21" s="129">
        <v>46</v>
      </c>
      <c r="G21" s="129">
        <v>17</v>
      </c>
      <c r="H21" s="525">
        <v>42</v>
      </c>
    </row>
    <row r="22" spans="1:8" x14ac:dyDescent="0.2">
      <c r="A22" s="2" t="s">
        <v>421</v>
      </c>
      <c r="B22" s="224" t="str" cm="1">
        <f t="array" ref="B22">_xlfn.IFS([1]Content_!$D$7=1,VLOOKUP([1]Energy!$A22,[1]Translation!$A:$S,[1]Energy!B$1,FALSE),[1]Content_!$D$7=2,VLOOKUP([1]Energy!$A22,[1]Translation!$A:$S,[1]Energy!B$1+6,FALSE),[1]Content_!$D$7=3,VLOOKUP([1]Energy!$A22,[1]Translation!$A:$S,[1]Energy!B$1+12,FALSE))</f>
        <v>Э/Э (за счет генерации от ВИЭ)</v>
      </c>
      <c r="C22" s="103" t="str" cm="1">
        <f t="array" ref="C22">_xlfn.IFS([1]Content_!$D$7=1,VLOOKUP([1]Energy!$A22,[1]Translation!$A:$S,[1]Energy!C$1,FALSE),[1]Content_!$D$7=2,VLOOKUP([1]Energy!$A22,[1]Translation!$A:$S,[1]Energy!C$1+6,FALSE),[1]Content_!$D$7=3,VLOOKUP([1]Energy!$A22,[1]Translation!$A:$S,[1]Energy!C$1+12,FALSE))</f>
        <v>тыс. ГДж</v>
      </c>
      <c r="D22" s="225">
        <v>0</v>
      </c>
      <c r="E22" s="127">
        <v>26</v>
      </c>
      <c r="F22" s="127">
        <v>46</v>
      </c>
      <c r="G22" s="127">
        <v>17</v>
      </c>
      <c r="H22" s="522">
        <v>42</v>
      </c>
    </row>
    <row r="23" spans="1:8" ht="17" x14ac:dyDescent="0.2">
      <c r="A23" s="2" t="s">
        <v>422</v>
      </c>
      <c r="B23" s="226" t="str" cm="1">
        <f t="array" ref="B23">_xlfn.IFS([1]Content_!$D$7=1,VLOOKUP([1]Energy!$A23,[1]Translation!$A:$S,[1]Energy!B$1,FALSE),[1]Content_!$D$7=2,VLOOKUP([1]Energy!$A23,[1]Translation!$A:$S,[1]Energy!B$1+6,FALSE),[1]Content_!$D$7=3,VLOOKUP([1]Energy!$A23,[1]Translation!$A:$S,[1]Energy!B$1+12,FALSE))</f>
        <v>Потребление по следующим показателям</v>
      </c>
      <c r="C23" s="52" t="str" cm="1">
        <f t="array" ref="C23">_xlfn.IFS([1]Content_!$D$7=1,VLOOKUP([1]Energy!$A23,[1]Translation!$A:$S,[1]Energy!C$1,FALSE),[1]Content_!$D$7=2,VLOOKUP([1]Energy!$A23,[1]Translation!$A:$S,[1]Energy!C$1+6,FALSE),[1]Content_!$D$7=3,VLOOKUP([1]Energy!$A23,[1]Translation!$A:$S,[1]Energy!C$1+12,FALSE))</f>
        <v>тыс. ГДж</v>
      </c>
      <c r="D23" s="186">
        <v>247439.29</v>
      </c>
      <c r="E23" s="132">
        <v>269337</v>
      </c>
      <c r="F23" s="132">
        <v>250808</v>
      </c>
      <c r="G23" s="132">
        <v>247798</v>
      </c>
      <c r="H23" s="526">
        <v>258186</v>
      </c>
    </row>
    <row r="24" spans="1:8" x14ac:dyDescent="0.2">
      <c r="A24" s="2" t="s">
        <v>423</v>
      </c>
      <c r="B24" s="221" t="str" cm="1">
        <f t="array" ref="B24">_xlfn.IFS([1]Content_!$D$7=1,VLOOKUP([1]Energy!$A24,[1]Translation!$A:$S,[1]Energy!B$1,FALSE),[1]Content_!$D$7=2,VLOOKUP([1]Energy!$A24,[1]Translation!$A:$S,[1]Energy!B$1+6,FALSE),[1]Content_!$D$7=3,VLOOKUP([1]Energy!$A24,[1]Translation!$A:$S,[1]Energy!B$1+12,FALSE))</f>
        <v>Электроэнергия, в том числе:</v>
      </c>
      <c r="C24" s="103" t="str" cm="1">
        <f t="array" ref="C24">_xlfn.IFS([1]Content_!$D$7=1,VLOOKUP([1]Energy!$A24,[1]Translation!$A:$S,[1]Energy!C$1,FALSE),[1]Content_!$D$7=2,VLOOKUP([1]Energy!$A24,[1]Translation!$A:$S,[1]Energy!C$1+6,FALSE),[1]Content_!$D$7=3,VLOOKUP([1]Energy!$A24,[1]Translation!$A:$S,[1]Energy!C$1+12,FALSE))</f>
        <v>тыс. ГДж</v>
      </c>
      <c r="D24" s="166">
        <v>177418</v>
      </c>
      <c r="E24" s="125">
        <v>199321</v>
      </c>
      <c r="F24" s="125">
        <v>201676</v>
      </c>
      <c r="G24" s="125">
        <v>198360</v>
      </c>
      <c r="H24" s="523">
        <v>200653</v>
      </c>
    </row>
    <row r="25" spans="1:8" x14ac:dyDescent="0.2">
      <c r="A25" s="2" t="s">
        <v>424</v>
      </c>
      <c r="B25" s="227" t="str" cm="1">
        <f t="array" ref="B25">_xlfn.IFS([1]Content_!$D$7=1,VLOOKUP([1]Energy!$A25,[1]Translation!$A:$S,[1]Energy!B$1,FALSE),[1]Content_!$D$7=2,VLOOKUP([1]Energy!$A25,[1]Translation!$A:$S,[1]Energy!B$1+6,FALSE),[1]Content_!$D$7=3,VLOOKUP([1]Energy!$A25,[1]Translation!$A:$S,[1]Energy!B$1+12,FALSE))</f>
        <v>Покупная</v>
      </c>
      <c r="C25" s="103" t="str" cm="1">
        <f t="array" ref="C25">_xlfn.IFS([1]Content_!$D$7=1,VLOOKUP([1]Energy!$A25,[1]Translation!$A:$S,[1]Energy!C$1,FALSE),[1]Content_!$D$7=2,VLOOKUP([1]Energy!$A25,[1]Translation!$A:$S,[1]Energy!C$1+6,FALSE),[1]Content_!$D$7=3,VLOOKUP([1]Energy!$A25,[1]Translation!$A:$S,[1]Energy!C$1+12,FALSE))</f>
        <v>тыс. ГДж</v>
      </c>
      <c r="D25" s="166">
        <v>59850</v>
      </c>
      <c r="E25" s="125">
        <v>62564</v>
      </c>
      <c r="F25" s="125">
        <v>61794</v>
      </c>
      <c r="G25" s="125">
        <v>60593</v>
      </c>
      <c r="H25" s="523">
        <v>48075</v>
      </c>
    </row>
    <row r="26" spans="1:8" ht="17" x14ac:dyDescent="0.2">
      <c r="A26" s="2" t="s">
        <v>425</v>
      </c>
      <c r="B26" s="228" t="str" cm="1">
        <f t="array" ref="B26">_xlfn.IFS([1]Content_!$D$7=1,VLOOKUP([1]Energy!$A26,[1]Translation!$A:$S,[1]Energy!B$1,FALSE),[1]Content_!$D$7=2,VLOOKUP([1]Energy!$A26,[1]Translation!$A:$S,[1]Energy!B$1+6,FALSE),[1]Content_!$D$7=3,VLOOKUP([1]Energy!$A26,[1]Translation!$A:$S,[1]Energy!B$1+12,FALSE))</f>
        <v>Собственное производство по Компании</v>
      </c>
      <c r="C26" s="229" t="str" cm="1">
        <f t="array" ref="C26">_xlfn.IFS([1]Content_!$D$7=1,VLOOKUP([1]Energy!$A26,[1]Translation!$A:$S,[1]Energy!C$1,FALSE),[1]Content_!$D$7=2,VLOOKUP([1]Energy!$A26,[1]Translation!$A:$S,[1]Energy!C$1+6,FALSE),[1]Content_!$D$7=3,VLOOKUP([1]Energy!$A26,[1]Translation!$A:$S,[1]Energy!C$1+12,FALSE))</f>
        <v>тыс. ГДж</v>
      </c>
      <c r="D26" s="166">
        <v>117568</v>
      </c>
      <c r="E26" s="125">
        <v>136757</v>
      </c>
      <c r="F26" s="125">
        <v>139882</v>
      </c>
      <c r="G26" s="125">
        <v>137768</v>
      </c>
      <c r="H26" s="523">
        <v>152578</v>
      </c>
    </row>
    <row r="27" spans="1:8" ht="17" x14ac:dyDescent="0.2">
      <c r="A27" s="2" t="s">
        <v>426</v>
      </c>
      <c r="B27" s="228" t="str" cm="1">
        <f t="array" ref="B27">_xlfn.IFS([1]Content_!$D$7=1,VLOOKUP([1]Energy!$A27,[1]Translation!$A:$S,[1]Energy!B$1,FALSE),[1]Content_!$D$7=2,VLOOKUP([1]Energy!$A27,[1]Translation!$A:$S,[1]Energy!B$1+6,FALSE),[1]Content_!$D$7=3,VLOOKUP([1]Energy!$A27,[1]Translation!$A:$S,[1]Energy!B$1+12,FALSE))</f>
        <v>Проданная Электроэнергия</v>
      </c>
      <c r="C27" s="229" t="str" cm="1">
        <f t="array" ref="C27">_xlfn.IFS([1]Content_!$D$7=1,VLOOKUP([1]Energy!$A27,[1]Translation!$A:$S,[1]Energy!C$1,FALSE),[1]Content_!$D$7=2,VLOOKUP([1]Energy!$A27,[1]Translation!$A:$S,[1]Energy!C$1+6,FALSE),[1]Content_!$D$7=3,VLOOKUP([1]Energy!$A27,[1]Translation!$A:$S,[1]Energy!C$1+12,FALSE))</f>
        <v>тыс. ГДж</v>
      </c>
      <c r="D27" s="166">
        <v>123653</v>
      </c>
      <c r="E27" s="125">
        <v>143342</v>
      </c>
      <c r="F27" s="125">
        <v>146371</v>
      </c>
      <c r="G27" s="125">
        <v>143057</v>
      </c>
      <c r="H27" s="523">
        <v>137181</v>
      </c>
    </row>
    <row r="28" spans="1:8" x14ac:dyDescent="0.2">
      <c r="A28" s="2" t="s">
        <v>427</v>
      </c>
      <c r="B28" s="221" t="str" cm="1">
        <f t="array" ref="B28">_xlfn.IFS([1]Content_!$D$7=1,VLOOKUP([1]Energy!$A28,[1]Translation!$A:$S,[1]Energy!B$1,FALSE),[1]Content_!$D$7=2,VLOOKUP([1]Energy!$A28,[1]Translation!$A:$S,[1]Energy!B$1+6,FALSE),[1]Content_!$D$7=3,VLOOKUP([1]Energy!$A28,[1]Translation!$A:$S,[1]Energy!B$1+12,FALSE))</f>
        <v>Тепловая энергия, в том числе:</v>
      </c>
      <c r="C28" s="103" t="str" cm="1">
        <f t="array" ref="C28">_xlfn.IFS([1]Content_!$D$7=1,VLOOKUP([1]Energy!$A28,[1]Translation!$A:$S,[1]Energy!C$1,FALSE),[1]Content_!$D$7=2,VLOOKUP([1]Energy!$A28,[1]Translation!$A:$S,[1]Energy!C$1+6,FALSE),[1]Content_!$D$7=3,VLOOKUP([1]Energy!$A28,[1]Translation!$A:$S,[1]Energy!C$1+12,FALSE))</f>
        <v>тыс. ГДж</v>
      </c>
      <c r="D28" s="166">
        <v>70022</v>
      </c>
      <c r="E28" s="125">
        <v>70016</v>
      </c>
      <c r="F28" s="125">
        <v>48924</v>
      </c>
      <c r="G28" s="125">
        <v>49359</v>
      </c>
      <c r="H28" s="523">
        <v>57443</v>
      </c>
    </row>
    <row r="29" spans="1:8" x14ac:dyDescent="0.2">
      <c r="A29" s="2" t="s">
        <v>428</v>
      </c>
      <c r="B29" s="227" t="str" cm="1">
        <f t="array" ref="B29">_xlfn.IFS([1]Content_!$D$7=1,VLOOKUP([1]Energy!$A29,[1]Translation!$A:$S,[1]Energy!B$1,FALSE),[1]Content_!$D$7=2,VLOOKUP([1]Energy!$A29,[1]Translation!$A:$S,[1]Energy!B$1+6,FALSE),[1]Content_!$D$7=3,VLOOKUP([1]Energy!$A29,[1]Translation!$A:$S,[1]Energy!B$1+12,FALSE))</f>
        <v>Покупная</v>
      </c>
      <c r="C29" s="103" t="str" cm="1">
        <f t="array" ref="C29">_xlfn.IFS([1]Content_!$D$7=1,VLOOKUP([1]Energy!$A29,[1]Translation!$A:$S,[1]Energy!C$1,FALSE),[1]Content_!$D$7=2,VLOOKUP([1]Energy!$A29,[1]Translation!$A:$S,[1]Energy!C$1+6,FALSE),[1]Content_!$D$7=3,VLOOKUP([1]Energy!$A29,[1]Translation!$A:$S,[1]Energy!C$1+12,FALSE))</f>
        <v>тыс. ГДж</v>
      </c>
      <c r="D29" s="166">
        <v>25653</v>
      </c>
      <c r="E29" s="125">
        <v>25828</v>
      </c>
      <c r="F29" s="125">
        <v>4912</v>
      </c>
      <c r="G29" s="125">
        <v>5249</v>
      </c>
      <c r="H29" s="523">
        <v>5473</v>
      </c>
    </row>
    <row r="30" spans="1:8" ht="17" x14ac:dyDescent="0.2">
      <c r="A30" s="2" t="s">
        <v>429</v>
      </c>
      <c r="B30" s="228" t="str" cm="1">
        <f t="array" ref="B30">_xlfn.IFS([1]Content_!$D$7=1,VLOOKUP([1]Energy!$A30,[1]Translation!$A:$S,[1]Energy!B$1,FALSE),[1]Content_!$D$7=2,VLOOKUP([1]Energy!$A30,[1]Translation!$A:$S,[1]Energy!B$1+6,FALSE),[1]Content_!$D$7=3,VLOOKUP([1]Energy!$A30,[1]Translation!$A:$S,[1]Energy!B$1+12,FALSE))</f>
        <v>Собственное производство по Компании</v>
      </c>
      <c r="C30" s="229" t="str" cm="1">
        <f t="array" ref="C30">_xlfn.IFS([1]Content_!$D$7=1,VLOOKUP([1]Energy!$A30,[1]Translation!$A:$S,[1]Energy!C$1,FALSE),[1]Content_!$D$7=2,VLOOKUP([1]Energy!$A30,[1]Translation!$A:$S,[1]Energy!C$1+6,FALSE),[1]Content_!$D$7=3,VLOOKUP([1]Energy!$A30,[1]Translation!$A:$S,[1]Energy!C$1+12,FALSE))</f>
        <v>тыс. ГДж</v>
      </c>
      <c r="D30" s="166">
        <v>44368</v>
      </c>
      <c r="E30" s="125">
        <v>44188</v>
      </c>
      <c r="F30" s="125">
        <v>44011</v>
      </c>
      <c r="G30" s="125">
        <v>44110</v>
      </c>
      <c r="H30" s="523">
        <v>51970</v>
      </c>
    </row>
    <row r="31" spans="1:8" ht="17" x14ac:dyDescent="0.2">
      <c r="A31" s="2" t="s">
        <v>430</v>
      </c>
      <c r="B31" s="228" t="str" cm="1">
        <f t="array" ref="B31">_xlfn.IFS([1]Content_!$D$7=1,VLOOKUP([1]Energy!$A31,[1]Translation!$A:$S,[1]Energy!B$1,FALSE),[1]Content_!$D$7=2,VLOOKUP([1]Energy!$A31,[1]Translation!$A:$S,[1]Energy!B$1+6,FALSE),[1]Content_!$D$7=3,VLOOKUP([1]Energy!$A31,[1]Translation!$A:$S,[1]Energy!B$1+12,FALSE))</f>
        <v>Проданная Электроэнергия</v>
      </c>
      <c r="C31" s="229" t="str" cm="1">
        <f t="array" ref="C31">_xlfn.IFS([1]Content_!$D$7=1,VLOOKUP([1]Energy!$A31,[1]Translation!$A:$S,[1]Energy!C$1,FALSE),[1]Content_!$D$7=2,VLOOKUP([1]Energy!$A31,[1]Translation!$A:$S,[1]Energy!C$1+6,FALSE),[1]Content_!$D$7=3,VLOOKUP([1]Energy!$A31,[1]Translation!$A:$S,[1]Energy!C$1+12,FALSE))</f>
        <v>тыс. ГДж</v>
      </c>
      <c r="D31" s="166">
        <v>0</v>
      </c>
      <c r="E31" s="125">
        <v>23805</v>
      </c>
      <c r="F31" s="125">
        <v>22632</v>
      </c>
      <c r="G31" s="125">
        <v>23798</v>
      </c>
      <c r="H31" s="523">
        <v>25070</v>
      </c>
    </row>
    <row r="32" spans="1:8" ht="17" x14ac:dyDescent="0.2">
      <c r="A32" s="2" t="s">
        <v>431</v>
      </c>
      <c r="B32" s="230" t="str" cm="1">
        <f t="array" ref="B32">_xlfn.IFS([1]Content_!$D$7=1,VLOOKUP([1]Energy!$A32,[1]Translation!$A:$S,[1]Energy!B$1,FALSE),[1]Content_!$D$7=2,VLOOKUP([1]Energy!$A32,[1]Translation!$A:$S,[1]Energy!B$1+6,FALSE),[1]Content_!$D$7=3,VLOOKUP([1]Energy!$A32,[1]Translation!$A:$S,[1]Energy!B$1+12,FALSE))</f>
        <v>Пар</v>
      </c>
      <c r="C32" s="229" t="str" cm="1">
        <f t="array" ref="C32">_xlfn.IFS([1]Content_!$D$7=1,VLOOKUP([1]Energy!$A32,[1]Translation!$A:$S,[1]Energy!C$1,FALSE),[1]Content_!$D$7=2,VLOOKUP([1]Energy!$A32,[1]Translation!$A:$S,[1]Energy!C$1+6,FALSE),[1]Content_!$D$7=3,VLOOKUP([1]Energy!$A32,[1]Translation!$A:$S,[1]Energy!C$1+12,FALSE))</f>
        <v>тыс. ГДж</v>
      </c>
      <c r="D32" s="166">
        <v>0</v>
      </c>
      <c r="E32" s="123">
        <v>0</v>
      </c>
      <c r="F32" s="123">
        <v>208</v>
      </c>
      <c r="G32" s="123">
        <v>79</v>
      </c>
      <c r="H32" s="521">
        <v>91</v>
      </c>
    </row>
    <row r="33" spans="1:8" ht="17" x14ac:dyDescent="0.2">
      <c r="A33" s="2" t="s">
        <v>432</v>
      </c>
      <c r="B33" s="230" t="str" cm="1">
        <f t="array" ref="B33">_xlfn.IFS([1]Content_!$D$7=1,VLOOKUP([1]Energy!$A33,[1]Translation!$A:$S,[1]Energy!B$1,FALSE),[1]Content_!$D$7=2,VLOOKUP([1]Energy!$A33,[1]Translation!$A:$S,[1]Energy!B$1+6,FALSE),[1]Content_!$D$7=3,VLOOKUP([1]Energy!$A33,[1]Translation!$A:$S,[1]Energy!B$1+12,FALSE))</f>
        <v>Охлаждение</v>
      </c>
      <c r="C33" s="229" t="str" cm="1">
        <f t="array" ref="C33">_xlfn.IFS([1]Content_!$D$7=1,VLOOKUP([1]Energy!$A33,[1]Translation!$A:$S,[1]Energy!C$1,FALSE),[1]Content_!$D$7=2,VLOOKUP([1]Energy!$A33,[1]Translation!$A:$S,[1]Energy!C$1+6,FALSE),[1]Content_!$D$7=3,VLOOKUP([1]Energy!$A33,[1]Translation!$A:$S,[1]Energy!C$1+12,FALSE))</f>
        <v>тыс. ГДж</v>
      </c>
      <c r="D33" s="166">
        <v>0</v>
      </c>
      <c r="E33" s="127">
        <v>0</v>
      </c>
      <c r="F33" s="127">
        <v>0</v>
      </c>
      <c r="G33" s="127">
        <v>0</v>
      </c>
      <c r="H33" s="522">
        <v>0</v>
      </c>
    </row>
    <row r="34" spans="1:8" ht="17" x14ac:dyDescent="0.2">
      <c r="A34" s="2" t="s">
        <v>433</v>
      </c>
      <c r="B34" s="95" t="str" cm="1">
        <f t="array" ref="B34">_xlfn.IFS([1]Content_!$D$7=1,VLOOKUP([1]Energy!$A34,[1]Translation!$A:$S,[1]Energy!B$1,FALSE),[1]Content_!$D$7=2,VLOOKUP([1]Energy!$A34,[1]Translation!$A:$S,[1]Energy!B$1+6,FALSE),[1]Content_!$D$7=3,VLOOKUP([1]Energy!$A34,[1]Translation!$A:$S,[1]Energy!B$1+12,FALSE))</f>
        <v>Общее потребление* энергии</v>
      </c>
      <c r="C34" s="64" t="str" cm="1">
        <f t="array" ref="C34">_xlfn.IFS([1]Content_!$D$7=1,VLOOKUP([1]Energy!$A34,[1]Translation!$A:$S,[1]Energy!C$1,FALSE),[1]Content_!$D$7=2,VLOOKUP([1]Energy!$A34,[1]Translation!$A:$S,[1]Energy!C$1+6,FALSE),[1]Content_!$D$7=3,VLOOKUP([1]Energy!$A34,[1]Translation!$A:$S,[1]Energy!C$1+12,FALSE))</f>
        <v>тыс. ГДж</v>
      </c>
      <c r="D34" s="186">
        <v>462719.93999999994</v>
      </c>
      <c r="E34" s="132">
        <v>491962</v>
      </c>
      <c r="F34" s="132">
        <v>453896</v>
      </c>
      <c r="G34" s="132">
        <v>430977</v>
      </c>
      <c r="H34" s="526">
        <v>444165</v>
      </c>
    </row>
    <row r="35" spans="1:8" ht="17" x14ac:dyDescent="0.2">
      <c r="A35" s="2" t="s">
        <v>434</v>
      </c>
      <c r="B35" s="76" t="str" cm="1">
        <f t="array" ref="B35">_xlfn.IFS([1]Content_!$D$7=1,VLOOKUP([1]Energy!$A35,[1]Translation!$A:$S,[1]Energy!B$1,FALSE),[1]Content_!$D$7=2,VLOOKUP([1]Energy!$A35,[1]Translation!$A:$S,[1]Energy!B$1+6,FALSE),[1]Content_!$D$7=3,VLOOKUP([1]Energy!$A35,[1]Translation!$A:$S,[1]Energy!B$1+12,FALSE))</f>
        <v>Потребление энергии по сегментам</v>
      </c>
      <c r="C35" s="52"/>
      <c r="D35" s="231"/>
      <c r="E35" s="127"/>
      <c r="F35" s="127"/>
      <c r="G35" s="127"/>
      <c r="H35" s="525"/>
    </row>
    <row r="36" spans="1:8" x14ac:dyDescent="0.2">
      <c r="A36" s="2" t="s">
        <v>435</v>
      </c>
      <c r="B36" s="232" t="str" cm="1">
        <f t="array" ref="B36">_xlfn.IFS([1]Content_!$D$7=1,VLOOKUP([1]Energy!$A36,[1]Translation!$A:$S,[1]Energy!B$1,FALSE),[1]Content_!$D$7=2,VLOOKUP([1]Energy!$A36,[1]Translation!$A:$S,[1]Energy!B$1+6,FALSE),[1]Content_!$D$7=3,VLOOKUP([1]Energy!$A36,[1]Translation!$A:$S,[1]Energy!B$1+12,FALSE))</f>
        <v>Разведка и добыча нефти и газа</v>
      </c>
      <c r="C36" s="233" t="str" cm="1">
        <f t="array" ref="C36">_xlfn.IFS([1]Content_!$D$7=1,VLOOKUP([1]Energy!$A36,[1]Translation!$A:$S,[1]Energy!C$1,FALSE),[1]Content_!$D$7=2,VLOOKUP([1]Energy!$A36,[1]Translation!$A:$S,[1]Energy!C$1+6,FALSE),[1]Content_!$D$7=3,VLOOKUP([1]Energy!$A36,[1]Translation!$A:$S,[1]Energy!C$1+12,FALSE))</f>
        <v>тыс. ГДж</v>
      </c>
      <c r="D36" s="171">
        <v>50937</v>
      </c>
      <c r="E36" s="125">
        <v>53853</v>
      </c>
      <c r="F36" s="125">
        <v>58200</v>
      </c>
      <c r="G36" s="125">
        <v>55083</v>
      </c>
      <c r="H36" s="523">
        <v>57285</v>
      </c>
    </row>
    <row r="37" spans="1:8" x14ac:dyDescent="0.2">
      <c r="A37" s="2" t="s">
        <v>436</v>
      </c>
      <c r="B37" s="222" t="str" cm="1">
        <f t="array" ref="B37">_xlfn.IFS([1]Content_!$D$7=1,VLOOKUP([1]Energy!$A37,[1]Translation!$A:$S,[1]Energy!B$1,FALSE),[1]Content_!$D$7=2,VLOOKUP([1]Energy!$A37,[1]Translation!$A:$S,[1]Energy!B$1+6,FALSE),[1]Content_!$D$7=3,VLOOKUP([1]Energy!$A37,[1]Translation!$A:$S,[1]Energy!B$1+12,FALSE))</f>
        <v>Переработка нефти и газа</v>
      </c>
      <c r="C37" s="103" t="str" cm="1">
        <f t="array" ref="C37">_xlfn.IFS([1]Content_!$D$7=1,VLOOKUP([1]Energy!$A37,[1]Translation!$A:$S,[1]Energy!C$1,FALSE),[1]Content_!$D$7=2,VLOOKUP([1]Energy!$A37,[1]Translation!$A:$S,[1]Energy!C$1+6,FALSE),[1]Content_!$D$7=3,VLOOKUP([1]Energy!$A37,[1]Translation!$A:$S,[1]Energy!C$1+12,FALSE))</f>
        <v>тыс. ГДж</v>
      </c>
      <c r="D37" s="166">
        <v>71294</v>
      </c>
      <c r="E37" s="125">
        <v>67323</v>
      </c>
      <c r="F37" s="125">
        <v>68654</v>
      </c>
      <c r="G37" s="125">
        <v>64423</v>
      </c>
      <c r="H37" s="523">
        <v>59492</v>
      </c>
    </row>
    <row r="38" spans="1:8" x14ac:dyDescent="0.2">
      <c r="A38" s="2" t="s">
        <v>437</v>
      </c>
      <c r="B38" s="222" t="str" cm="1">
        <f t="array" ref="B38">_xlfn.IFS([1]Content_!$D$7=1,VLOOKUP([1]Energy!$A38,[1]Translation!$A:$S,[1]Energy!B$1,FALSE),[1]Content_!$D$7=2,VLOOKUP([1]Energy!$A38,[1]Translation!$A:$S,[1]Energy!B$1+6,FALSE),[1]Content_!$D$7=3,VLOOKUP([1]Energy!$A38,[1]Translation!$A:$S,[1]Energy!B$1+12,FALSE))</f>
        <v>Транспортировка нефти</v>
      </c>
      <c r="C38" s="103" t="str" cm="1">
        <f t="array" ref="C38">_xlfn.IFS([1]Content_!$D$7=1,VLOOKUP([1]Energy!$A38,[1]Translation!$A:$S,[1]Energy!C$1,FALSE),[1]Content_!$D$7=2,VLOOKUP([1]Energy!$A38,[1]Translation!$A:$S,[1]Energy!C$1+6,FALSE),[1]Content_!$D$7=3,VLOOKUP([1]Energy!$A38,[1]Translation!$A:$S,[1]Energy!C$1+12,FALSE))</f>
        <v>тыс. ГДж</v>
      </c>
      <c r="D38" s="166">
        <v>5344</v>
      </c>
      <c r="E38" s="125">
        <v>5423</v>
      </c>
      <c r="F38" s="125">
        <v>5298</v>
      </c>
      <c r="G38" s="125">
        <v>4619</v>
      </c>
      <c r="H38" s="523">
        <v>4229</v>
      </c>
    </row>
    <row r="39" spans="1:8" x14ac:dyDescent="0.2">
      <c r="A39" s="2" t="s">
        <v>438</v>
      </c>
      <c r="B39" s="222" t="str" cm="1">
        <f t="array" ref="B39">_xlfn.IFS([1]Content_!$D$7=1,VLOOKUP([1]Energy!$A39,[1]Translation!$A:$S,[1]Energy!B$1,FALSE),[1]Content_!$D$7=2,VLOOKUP([1]Energy!$A39,[1]Translation!$A:$S,[1]Energy!B$1+6,FALSE),[1]Content_!$D$7=3,VLOOKUP([1]Energy!$A39,[1]Translation!$A:$S,[1]Energy!B$1+12,FALSE))</f>
        <v>Транспортировка газа</v>
      </c>
      <c r="C39" s="103" t="str" cm="1">
        <f t="array" ref="C39">_xlfn.IFS([1]Content_!$D$7=1,VLOOKUP([1]Energy!$A39,[1]Translation!$A:$S,[1]Energy!C$1,FALSE),[1]Content_!$D$7=2,VLOOKUP([1]Energy!$A39,[1]Translation!$A:$S,[1]Energy!C$1+6,FALSE),[1]Content_!$D$7=3,VLOOKUP([1]Energy!$A39,[1]Translation!$A:$S,[1]Energy!C$1+12,FALSE))</f>
        <v>тыс. ГДж</v>
      </c>
      <c r="D39" s="166">
        <v>69586</v>
      </c>
      <c r="E39" s="125">
        <v>92220</v>
      </c>
      <c r="F39" s="125">
        <v>54170</v>
      </c>
      <c r="G39" s="125">
        <v>40212</v>
      </c>
      <c r="H39" s="523">
        <v>46481</v>
      </c>
    </row>
    <row r="40" spans="1:8" x14ac:dyDescent="0.2">
      <c r="A40" s="2" t="s">
        <v>439</v>
      </c>
      <c r="B40" s="222" t="str" cm="1">
        <f t="array" ref="B40">_xlfn.IFS([1]Content_!$D$7=1,VLOOKUP([1]Energy!$A40,[1]Translation!$A:$S,[1]Energy!B$1,FALSE),[1]Content_!$D$7=2,VLOOKUP([1]Energy!$A40,[1]Translation!$A:$S,[1]Energy!B$1+6,FALSE),[1]Content_!$D$7=3,VLOOKUP([1]Energy!$A40,[1]Translation!$A:$S,[1]Energy!B$1+12,FALSE))</f>
        <v>Разведка и добыча урана</v>
      </c>
      <c r="C40" s="103" t="str" cm="1">
        <f t="array" ref="C40">_xlfn.IFS([1]Content_!$D$7=1,VLOOKUP([1]Energy!$A40,[1]Translation!$A:$S,[1]Energy!C$1,FALSE),[1]Content_!$D$7=2,VLOOKUP([1]Energy!$A40,[1]Translation!$A:$S,[1]Energy!C$1+6,FALSE),[1]Content_!$D$7=3,VLOOKUP([1]Energy!$A40,[1]Translation!$A:$S,[1]Energy!C$1+12,FALSE))</f>
        <v>тыс. ГДж</v>
      </c>
      <c r="D40" s="166">
        <v>5071</v>
      </c>
      <c r="E40" s="125">
        <v>5469</v>
      </c>
      <c r="F40" s="125">
        <v>5388</v>
      </c>
      <c r="G40" s="125">
        <v>5514</v>
      </c>
      <c r="H40" s="523">
        <v>5699</v>
      </c>
    </row>
    <row r="41" spans="1:8" x14ac:dyDescent="0.2">
      <c r="A41" s="2" t="s">
        <v>440</v>
      </c>
      <c r="B41" s="222" t="str" cm="1">
        <f t="array" ref="B41">_xlfn.IFS([1]Content_!$D$7=1,VLOOKUP([1]Energy!$A41,[1]Translation!$A:$S,[1]Energy!B$1,FALSE),[1]Content_!$D$7=2,VLOOKUP([1]Energy!$A41,[1]Translation!$A:$S,[1]Energy!B$1+6,FALSE),[1]Content_!$D$7=3,VLOOKUP([1]Energy!$A41,[1]Translation!$A:$S,[1]Energy!B$1+12,FALSE))</f>
        <v xml:space="preserve">Производство электроэнергии </v>
      </c>
      <c r="C41" s="103" t="str" cm="1">
        <f t="array" ref="C41">_xlfn.IFS([1]Content_!$D$7=1,VLOOKUP([1]Energy!$A41,[1]Translation!$A:$S,[1]Energy!C$1,FALSE),[1]Content_!$D$7=2,VLOOKUP([1]Energy!$A41,[1]Translation!$A:$S,[1]Energy!C$1+6,FALSE),[1]Content_!$D$7=3,VLOOKUP([1]Energy!$A41,[1]Translation!$A:$S,[1]Energy!C$1+12,FALSE))</f>
        <v>тыс. ГДж</v>
      </c>
      <c r="D41" s="166">
        <v>173540</v>
      </c>
      <c r="E41" s="125">
        <v>182187</v>
      </c>
      <c r="F41" s="125">
        <v>178718</v>
      </c>
      <c r="G41" s="125">
        <v>172254</v>
      </c>
      <c r="H41" s="523">
        <v>175563</v>
      </c>
    </row>
    <row r="42" spans="1:8" x14ac:dyDescent="0.2">
      <c r="A42" s="2" t="s">
        <v>441</v>
      </c>
      <c r="B42" s="222" t="str" cm="1">
        <f t="array" ref="B42">_xlfn.IFS([1]Content_!$D$7=1,VLOOKUP([1]Energy!$A42,[1]Translation!$A:$S,[1]Energy!B$1,FALSE),[1]Content_!$D$7=2,VLOOKUP([1]Energy!$A42,[1]Translation!$A:$S,[1]Energy!B$1+6,FALSE),[1]Content_!$D$7=3,VLOOKUP([1]Energy!$A42,[1]Translation!$A:$S,[1]Energy!B$1+12,FALSE))</f>
        <v>Производство теплоэнергии</v>
      </c>
      <c r="C42" s="103" t="str" cm="1">
        <f t="array" ref="C42">_xlfn.IFS([1]Content_!$D$7=1,VLOOKUP([1]Energy!$A42,[1]Translation!$A:$S,[1]Energy!C$1,FALSE),[1]Content_!$D$7=2,VLOOKUP([1]Energy!$A42,[1]Translation!$A:$S,[1]Energy!C$1+6,FALSE),[1]Content_!$D$7=3,VLOOKUP([1]Energy!$A42,[1]Translation!$A:$S,[1]Energy!C$1+12,FALSE))</f>
        <v>тыс. ГДж</v>
      </c>
      <c r="D42" s="166">
        <v>36408</v>
      </c>
      <c r="E42" s="125">
        <v>32865</v>
      </c>
      <c r="F42" s="125">
        <v>30393</v>
      </c>
      <c r="G42" s="125">
        <v>34848</v>
      </c>
      <c r="H42" s="523">
        <v>32153</v>
      </c>
    </row>
    <row r="43" spans="1:8" x14ac:dyDescent="0.2">
      <c r="A43" s="2" t="s">
        <v>442</v>
      </c>
      <c r="B43" s="222" t="str" cm="1">
        <f t="array" ref="B43">_xlfn.IFS([1]Content_!$D$7=1,VLOOKUP([1]Energy!$A43,[1]Translation!$A:$S,[1]Energy!B$1,FALSE),[1]Content_!$D$7=2,VLOOKUP([1]Energy!$A43,[1]Translation!$A:$S,[1]Energy!B$1+6,FALSE),[1]Content_!$D$7=3,VLOOKUP([1]Energy!$A43,[1]Translation!$A:$S,[1]Energy!B$1+12,FALSE))</f>
        <v>Железнодорожные перевозки</v>
      </c>
      <c r="C43" s="103" t="str" cm="1">
        <f t="array" ref="C43">_xlfn.IFS([1]Content_!$D$7=1,VLOOKUP([1]Energy!$A43,[1]Translation!$A:$S,[1]Energy!C$1,FALSE),[1]Content_!$D$7=2,VLOOKUP([1]Energy!$A43,[1]Translation!$A:$S,[1]Energy!C$1+6,FALSE),[1]Content_!$D$7=3,VLOOKUP([1]Energy!$A43,[1]Translation!$A:$S,[1]Energy!C$1+12,FALSE))</f>
        <v>тыс. ГДж</v>
      </c>
      <c r="D43" s="166">
        <v>38659</v>
      </c>
      <c r="E43" s="125">
        <v>39760</v>
      </c>
      <c r="F43" s="125">
        <v>41186</v>
      </c>
      <c r="G43" s="125">
        <v>41599</v>
      </c>
      <c r="H43" s="523">
        <v>41928</v>
      </c>
    </row>
    <row r="44" spans="1:8" x14ac:dyDescent="0.2">
      <c r="A44" s="2" t="s">
        <v>443</v>
      </c>
      <c r="B44" s="222" t="str" cm="1">
        <f t="array" ref="B44">_xlfn.IFS([1]Content_!$D$7=1,VLOOKUP([1]Energy!$A44,[1]Translation!$A:$S,[1]Energy!B$1,FALSE),[1]Content_!$D$7=2,VLOOKUP([1]Energy!$A44,[1]Translation!$A:$S,[1]Energy!B$1+6,FALSE),[1]Content_!$D$7=3,VLOOKUP([1]Energy!$A44,[1]Translation!$A:$S,[1]Energy!B$1+12,FALSE))</f>
        <v>Производство химической продукции</v>
      </c>
      <c r="C44" s="103" t="str" cm="1">
        <f t="array" ref="C44">_xlfn.IFS([1]Content_!$D$7=1,VLOOKUP([1]Energy!$A44,[1]Translation!$A:$S,[1]Energy!C$1,FALSE),[1]Content_!$D$7=2,VLOOKUP([1]Energy!$A44,[1]Translation!$A:$S,[1]Energy!C$1+6,FALSE),[1]Content_!$D$7=3,VLOOKUP([1]Energy!$A44,[1]Translation!$A:$S,[1]Energy!C$1+12,FALSE))</f>
        <v>тыс. ГДж</v>
      </c>
      <c r="D44" s="166">
        <v>89</v>
      </c>
      <c r="E44" s="123">
        <v>89</v>
      </c>
      <c r="F44" s="123">
        <v>70</v>
      </c>
      <c r="G44" s="123">
        <v>32</v>
      </c>
      <c r="H44" s="521">
        <v>59</v>
      </c>
    </row>
    <row r="45" spans="1:8" x14ac:dyDescent="0.2">
      <c r="A45" s="2" t="s">
        <v>444</v>
      </c>
      <c r="B45" s="222" t="str" cm="1">
        <f t="array" ref="B45">_xlfn.IFS([1]Content_!$D$7=1,VLOOKUP([1]Energy!$A45,[1]Translation!$A:$S,[1]Energy!B$1,FALSE),[1]Content_!$D$7=2,VLOOKUP([1]Energy!$A45,[1]Translation!$A:$S,[1]Energy!B$1+6,FALSE),[1]Content_!$D$7=3,VLOOKUP([1]Energy!$A45,[1]Translation!$A:$S,[1]Energy!B$1+12,FALSE))</f>
        <v>Метталургические проекты</v>
      </c>
      <c r="C45" s="103" t="str" cm="1">
        <f t="array" ref="C45">_xlfn.IFS([1]Content_!$D$7=1,VLOOKUP([1]Energy!$A45,[1]Translation!$A:$S,[1]Energy!C$1,FALSE),[1]Content_!$D$7=2,VLOOKUP([1]Energy!$A45,[1]Translation!$A:$S,[1]Energy!C$1+6,FALSE),[1]Content_!$D$7=3,VLOOKUP([1]Energy!$A45,[1]Translation!$A:$S,[1]Energy!C$1+12,FALSE))</f>
        <v>тыс. ГДж</v>
      </c>
      <c r="D45" s="166">
        <v>88</v>
      </c>
      <c r="E45" s="123">
        <v>94</v>
      </c>
      <c r="F45" s="123">
        <v>90</v>
      </c>
      <c r="G45" s="123">
        <v>104</v>
      </c>
      <c r="H45" s="521">
        <v>91</v>
      </c>
    </row>
    <row r="46" spans="1:8" x14ac:dyDescent="0.2">
      <c r="A46" s="2" t="s">
        <v>445</v>
      </c>
      <c r="B46" s="222" t="str" cm="1">
        <f t="array" ref="B46">_xlfn.IFS([1]Content_!$D$7=1,VLOOKUP([1]Energy!$A46,[1]Translation!$A:$S,[1]Energy!B$1,FALSE),[1]Content_!$D$7=2,VLOOKUP([1]Energy!$A46,[1]Translation!$A:$S,[1]Energy!B$1+6,FALSE),[1]Content_!$D$7=3,VLOOKUP([1]Energy!$A46,[1]Translation!$A:$S,[1]Energy!B$1+12,FALSE))</f>
        <v>Сектор передачи электрической энергии</v>
      </c>
      <c r="C46" s="103" t="str" cm="1">
        <f t="array" ref="C46">_xlfn.IFS([1]Content_!$D$7=1,VLOOKUP([1]Energy!$A46,[1]Translation!$A:$S,[1]Energy!C$1,FALSE),[1]Content_!$D$7=2,VLOOKUP([1]Energy!$A46,[1]Translation!$A:$S,[1]Energy!C$1+6,FALSE),[1]Content_!$D$7=3,VLOOKUP([1]Energy!$A46,[1]Translation!$A:$S,[1]Energy!C$1+12,FALSE))</f>
        <v>тыс. ГДж</v>
      </c>
      <c r="D46" s="166">
        <v>10150</v>
      </c>
      <c r="E46" s="125">
        <v>11039</v>
      </c>
      <c r="F46" s="125">
        <v>10375</v>
      </c>
      <c r="G46" s="125">
        <v>10770</v>
      </c>
      <c r="H46" s="523">
        <v>11370</v>
      </c>
    </row>
    <row r="47" spans="1:8" x14ac:dyDescent="0.2">
      <c r="A47" s="2" t="s">
        <v>446</v>
      </c>
      <c r="B47" s="222" t="str" cm="1">
        <f t="array" ref="B47">_xlfn.IFS([1]Content_!$D$7=1,VLOOKUP([1]Energy!$A47,[1]Translation!$A:$S,[1]Energy!B$1,FALSE),[1]Content_!$D$7=2,VLOOKUP([1]Energy!$A47,[1]Translation!$A:$S,[1]Energy!B$1+6,FALSE),[1]Content_!$D$7=3,VLOOKUP([1]Energy!$A47,[1]Translation!$A:$S,[1]Energy!B$1+12,FALSE))</f>
        <v>Телекоммуникационные услуги</v>
      </c>
      <c r="C47" s="103" t="str" cm="1">
        <f t="array" ref="C47">_xlfn.IFS([1]Content_!$D$7=1,VLOOKUP([1]Energy!$A47,[1]Translation!$A:$S,[1]Energy!C$1,FALSE),[1]Content_!$D$7=2,VLOOKUP([1]Energy!$A47,[1]Translation!$A:$S,[1]Energy!C$1+6,FALSE),[1]Content_!$D$7=3,VLOOKUP([1]Energy!$A47,[1]Translation!$A:$S,[1]Energy!C$1+12,FALSE))</f>
        <v>тыс. ГДж</v>
      </c>
      <c r="D47" s="166">
        <v>1434</v>
      </c>
      <c r="E47" s="125">
        <v>1494</v>
      </c>
      <c r="F47" s="125">
        <v>1336</v>
      </c>
      <c r="G47" s="125">
        <v>1491</v>
      </c>
      <c r="H47" s="523">
        <v>1419</v>
      </c>
    </row>
    <row r="48" spans="1:8" x14ac:dyDescent="0.2">
      <c r="A48" s="2" t="s">
        <v>447</v>
      </c>
      <c r="B48" s="222" t="str" cm="1">
        <f t="array" ref="B48">_xlfn.IFS([1]Content_!$D$7=1,VLOOKUP([1]Energy!$A48,[1]Translation!$A:$S,[1]Energy!B$1,FALSE),[1]Content_!$D$7=2,VLOOKUP([1]Energy!$A48,[1]Translation!$A:$S,[1]Energy!B$1+6,FALSE),[1]Content_!$D$7=3,VLOOKUP([1]Energy!$A48,[1]Translation!$A:$S,[1]Energy!B$1+12,FALSE))</f>
        <v>Пассажирские авиаперевозки</v>
      </c>
      <c r="C48" s="103" t="str" cm="1">
        <f t="array" ref="C48">_xlfn.IFS([1]Content_!$D$7=1,VLOOKUP([1]Energy!$A48,[1]Translation!$A:$S,[1]Energy!C$1,FALSE),[1]Content_!$D$7=2,VLOOKUP([1]Energy!$A48,[1]Translation!$A:$S,[1]Energy!C$1+6,FALSE),[1]Content_!$D$7=3,VLOOKUP([1]Energy!$A48,[1]Translation!$A:$S,[1]Energy!C$1+12,FALSE))</f>
        <v>тыс. ГДж</v>
      </c>
      <c r="D48" s="166">
        <v>8</v>
      </c>
      <c r="E48" s="123">
        <v>21</v>
      </c>
      <c r="F48" s="123">
        <v>18</v>
      </c>
      <c r="G48" s="123">
        <v>29</v>
      </c>
      <c r="H48" s="521" t="s">
        <v>270</v>
      </c>
    </row>
    <row r="49" spans="1:8" x14ac:dyDescent="0.2">
      <c r="A49" s="2"/>
      <c r="B49" s="222" t="s">
        <v>472</v>
      </c>
      <c r="C49" s="103"/>
      <c r="D49" s="127" t="s">
        <v>270</v>
      </c>
      <c r="E49" s="127" t="s">
        <v>270</v>
      </c>
      <c r="F49" s="127" t="s">
        <v>270</v>
      </c>
      <c r="G49" s="127" t="s">
        <v>270</v>
      </c>
      <c r="H49" s="514">
        <v>8397</v>
      </c>
    </row>
    <row r="50" spans="1:8" ht="16" customHeight="1" x14ac:dyDescent="0.2">
      <c r="A50" s="2" t="s">
        <v>448</v>
      </c>
      <c r="B50" s="609" t="str" cm="1">
        <f t="array" ref="B50">_xlfn.IFS([1]Content_!$D$7=1,VLOOKUP([1]Energy!$A49,[1]Translation!$A:$S,[1]Energy!B$1,FALSE),[1]Content_!$D$7=2,VLOOKUP([1]Energy!$A49,[1]Translation!$A:$S,[1]Energy!B$1+6,FALSE),[1]Content_!$D$7=3,VLOOKUP([1]Energy!$A49,[1]Translation!$A:$S,[1]Energy!B$1+12,FALSE))</f>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
      <c r="C50" s="609"/>
      <c r="D50" s="610"/>
      <c r="E50" s="610"/>
      <c r="F50" s="610"/>
      <c r="G50" s="610"/>
      <c r="H50" s="610"/>
    </row>
    <row r="51" spans="1:8" x14ac:dyDescent="0.2">
      <c r="B51" s="102"/>
      <c r="C51" s="103"/>
      <c r="E51" s="234"/>
      <c r="F51" s="234"/>
      <c r="G51" s="234"/>
    </row>
    <row r="52" spans="1:8" x14ac:dyDescent="0.2">
      <c r="A52" s="2" t="s">
        <v>449</v>
      </c>
      <c r="B52" s="31" t="str" cm="1">
        <f t="array" ref="B52">_xlfn.IFS([1]Content_!$D$7=1,VLOOKUP([1]Energy!$A51,[1]Translation!$A:$S,[1]Energy!B$1,FALSE),[1]Content_!$D$7=2,VLOOKUP([1]Energy!$A51,[1]Translation!$A:$S,[1]Energy!B$1+6,FALSE),[1]Content_!$D$7=3,VLOOKUP([1]Energy!$A51,[1]Translation!$A:$S,[1]Energy!B$1+12,FALSE))</f>
        <v>GRI 302-3</v>
      </c>
      <c r="C52" s="32" t="str" cm="1">
        <f t="array" ref="C52">_xlfn.IFS([1]Content_!$D$7=1,VLOOKUP([1]Energy!$A51,[1]Translation!$A:$S,[1]Energy!C$1,FALSE),[1]Content_!$D$7=2,VLOOKUP([1]Energy!$A51,[1]Translation!$A:$S,[1]Energy!C$1+6,FALSE),[1]Content_!$D$7=3,VLOOKUP([1]Energy!$A51,[1]Translation!$A:$S,[1]Energy!C$1+12,FALSE))</f>
        <v>Единица измерения</v>
      </c>
      <c r="D52" s="33">
        <v>2020</v>
      </c>
      <c r="E52" s="122">
        <v>2021</v>
      </c>
      <c r="F52" s="122">
        <v>2022</v>
      </c>
      <c r="G52" s="122">
        <v>2023</v>
      </c>
      <c r="H52" s="122">
        <v>2024</v>
      </c>
    </row>
    <row r="53" spans="1:8" ht="17" x14ac:dyDescent="0.2">
      <c r="A53" s="2" t="s">
        <v>450</v>
      </c>
      <c r="B53" s="235" t="str" cm="1">
        <f t="array" ref="B53">_xlfn.IFS([1]Content_!$D$7=1,VLOOKUP([1]Energy!$A52,[1]Translation!$A:$S,[1]Energy!B$1,FALSE),[1]Content_!$D$7=2,VLOOKUP([1]Energy!$A52,[1]Translation!$A:$S,[1]Energy!B$1+6,FALSE),[1]Content_!$D$7=3,VLOOKUP([1]Energy!$A52,[1]Translation!$A:$S,[1]Energy!B$1+12,FALSE))</f>
        <v>Энергоемкость</v>
      </c>
      <c r="C53" s="52"/>
      <c r="D53" s="236"/>
      <c r="E53" s="236"/>
      <c r="F53" s="236"/>
      <c r="G53" s="236"/>
      <c r="H53" s="236"/>
    </row>
    <row r="54" spans="1:8" ht="17" x14ac:dyDescent="0.2">
      <c r="A54" s="2" t="s">
        <v>451</v>
      </c>
      <c r="B54" s="237" t="str" cm="1">
        <f t="array" ref="B54">_xlfn.IFS([1]Content_!$D$7=1,VLOOKUP([1]Energy!$A53,[1]Translation!$A:$S,[1]Energy!B$1,FALSE),[1]Content_!$D$7=2,VLOOKUP([1]Energy!$A53,[1]Translation!$A:$S,[1]Energy!B$1+6,FALSE),[1]Content_!$D$7=3,VLOOKUP([1]Energy!$A53,[1]Translation!$A:$S,[1]Energy!B$1+12,FALSE))</f>
        <v>Разведка и добыча нефти и газа</v>
      </c>
      <c r="C54" s="198" t="str" cm="1">
        <f t="array" ref="C54">_xlfn.IFS([1]Content_!$D$7=1,VLOOKUP([1]Energy!$A53,[1]Translation!$A:$S,[1]Energy!C$1,FALSE),[1]Content_!$D$7=2,VLOOKUP([1]Energy!$A53,[1]Translation!$A:$S,[1]Energy!C$1+6,FALSE),[1]Content_!$D$7=3,VLOOKUP([1]Energy!$A53,[1]Translation!$A:$S,[1]Energy!C$1+12,FALSE))</f>
        <v>ГДж/ т УВС</v>
      </c>
      <c r="D54" s="238">
        <v>2.34</v>
      </c>
      <c r="E54" s="123">
        <v>2.4300000000000002</v>
      </c>
      <c r="F54" s="123">
        <v>2.78</v>
      </c>
      <c r="G54" s="123">
        <v>2.68</v>
      </c>
      <c r="H54" s="521">
        <v>2.5499999999999998</v>
      </c>
    </row>
    <row r="55" spans="1:8" ht="34" x14ac:dyDescent="0.2">
      <c r="A55" s="2" t="s">
        <v>452</v>
      </c>
      <c r="B55" s="223" t="str" cm="1">
        <f t="array" ref="B55">_xlfn.IFS([1]Content_!$D$7=1,VLOOKUP([1]Energy!$A54,[1]Translation!$A:$S,[1]Energy!B$1,FALSE),[1]Content_!$D$7=2,VLOOKUP([1]Energy!$A54,[1]Translation!$A:$S,[1]Energy!B$1+6,FALSE),[1]Content_!$D$7=3,VLOOKUP([1]Energy!$A54,[1]Translation!$A:$S,[1]Energy!B$1+12,FALSE))</f>
        <v>Переработка нефти</v>
      </c>
      <c r="C55" s="165" t="str" cm="1">
        <f t="array" ref="C55">_xlfn.IFS([1]Content_!$D$7=1,VLOOKUP([1]Energy!$A54,[1]Translation!$A:$S,[1]Energy!C$1,FALSE),[1]Content_!$D$7=2,VLOOKUP([1]Energy!$A54,[1]Translation!$A:$S,[1]Energy!C$1+6,FALSE),[1]Content_!$D$7=3,VLOOKUP([1]Energy!$A54,[1]Translation!$A:$S,[1]Energy!C$1+12,FALSE))</f>
        <v>ГДж/ т переработанной нефти</v>
      </c>
      <c r="D55" s="239">
        <v>3.94</v>
      </c>
      <c r="E55" s="123">
        <v>3.84</v>
      </c>
      <c r="F55" s="123">
        <v>4.0599999999999996</v>
      </c>
      <c r="G55" s="123">
        <v>3.87</v>
      </c>
      <c r="H55" s="521">
        <v>3.41</v>
      </c>
    </row>
    <row r="56" spans="1:8" ht="17" x14ac:dyDescent="0.2">
      <c r="A56" s="2" t="s">
        <v>453</v>
      </c>
      <c r="B56" s="223" t="str" cm="1">
        <f t="array" ref="B56">_xlfn.IFS([1]Content_!$D$7=1,VLOOKUP([1]Energy!$A55,[1]Translation!$A:$S,[1]Energy!B$1,FALSE),[1]Content_!$D$7=2,VLOOKUP([1]Energy!$A55,[1]Translation!$A:$S,[1]Energy!B$1+6,FALSE),[1]Content_!$D$7=3,VLOOKUP([1]Energy!$A55,[1]Translation!$A:$S,[1]Energy!B$1+12,FALSE))</f>
        <v>Транспортировка нефти</v>
      </c>
      <c r="C56" s="165" t="str" cm="1">
        <f t="array" ref="C56">_xlfn.IFS([1]Content_!$D$7=1,VLOOKUP([1]Energy!$A55,[1]Translation!$A:$S,[1]Energy!C$1,FALSE),[1]Content_!$D$7=2,VLOOKUP([1]Energy!$A55,[1]Translation!$A:$S,[1]Energy!C$1+6,FALSE),[1]Content_!$D$7=3,VLOOKUP([1]Energy!$A55,[1]Translation!$A:$S,[1]Energy!C$1+12,FALSE))</f>
        <v>ГДж/ т нефти</v>
      </c>
      <c r="D56" s="239">
        <v>7.0000000000000007E-2</v>
      </c>
      <c r="E56" s="123">
        <v>0.13</v>
      </c>
      <c r="F56" s="123">
        <v>0.12</v>
      </c>
      <c r="G56" s="123">
        <v>0.1</v>
      </c>
      <c r="H56" s="521">
        <v>0.09</v>
      </c>
    </row>
    <row r="57" spans="1:8" ht="17" x14ac:dyDescent="0.2">
      <c r="A57" s="2" t="s">
        <v>454</v>
      </c>
      <c r="B57" s="223" t="str" cm="1">
        <f t="array" ref="B57">_xlfn.IFS([1]Content_!$D$7=1,VLOOKUP([1]Energy!$A56,[1]Translation!$A:$S,[1]Energy!B$1,FALSE),[1]Content_!$D$7=2,VLOOKUP([1]Energy!$A56,[1]Translation!$A:$S,[1]Energy!B$1+6,FALSE),[1]Content_!$D$7=3,VLOOKUP([1]Energy!$A56,[1]Translation!$A:$S,[1]Energy!B$1+12,FALSE))</f>
        <v>Транспортировка газа</v>
      </c>
      <c r="C57" s="165" t="str" cm="1">
        <f t="array" ref="C57">_xlfn.IFS([1]Content_!$D$7=1,VLOOKUP([1]Energy!$A56,[1]Translation!$A:$S,[1]Energy!C$1,FALSE),[1]Content_!$D$7=2,VLOOKUP([1]Energy!$A56,[1]Translation!$A:$S,[1]Energy!C$1+6,FALSE),[1]Content_!$D$7=3,VLOOKUP([1]Energy!$A56,[1]Translation!$A:$S,[1]Energy!C$1+12,FALSE))</f>
        <v>ГДж/ млн м3</v>
      </c>
      <c r="D57" s="239">
        <v>717.14</v>
      </c>
      <c r="E57" s="123">
        <v>1.65</v>
      </c>
      <c r="F57" s="123">
        <v>1.1100000000000001</v>
      </c>
      <c r="G57" s="123">
        <v>0.87</v>
      </c>
      <c r="H57" s="521">
        <v>0.9</v>
      </c>
    </row>
    <row r="58" spans="1:8" ht="34" x14ac:dyDescent="0.2">
      <c r="A58" s="2" t="s">
        <v>455</v>
      </c>
      <c r="B58" s="223" t="str" cm="1">
        <f t="array" ref="B58">_xlfn.IFS([1]Content_!$D$7=1,VLOOKUP([1]Energy!$A57,[1]Translation!$A:$S,[1]Energy!B$1,FALSE),[1]Content_!$D$7=2,VLOOKUP([1]Energy!$A57,[1]Translation!$A:$S,[1]Energy!B$1+6,FALSE),[1]Content_!$D$7=3,VLOOKUP([1]Energy!$A57,[1]Translation!$A:$S,[1]Energy!B$1+12,FALSE))</f>
        <v>Разведка и добыча урана</v>
      </c>
      <c r="C58" s="165" t="str" cm="1">
        <f t="array" ref="C58">_xlfn.IFS([1]Content_!$D$7=1,VLOOKUP([1]Energy!$A57,[1]Translation!$A:$S,[1]Energy!C$1,FALSE),[1]Content_!$D$7=2,VLOOKUP([1]Energy!$A57,[1]Translation!$A:$S,[1]Energy!C$1+6,FALSE),[1]Content_!$D$7=3,VLOOKUP([1]Energy!$A57,[1]Translation!$A:$S,[1]Energy!C$1+12,FALSE))</f>
        <v>тыс ГДж/ т добытого урана</v>
      </c>
      <c r="D58" s="239">
        <v>0.26</v>
      </c>
      <c r="E58" s="123">
        <v>0.25</v>
      </c>
      <c r="F58" s="123">
        <v>0.25</v>
      </c>
      <c r="G58" s="123">
        <v>0.26</v>
      </c>
      <c r="H58" s="521">
        <v>0.24</v>
      </c>
    </row>
    <row r="59" spans="1:8" ht="17" x14ac:dyDescent="0.2">
      <c r="A59" s="2" t="s">
        <v>456</v>
      </c>
      <c r="B59" s="223" t="str" cm="1">
        <f t="array" ref="B59">_xlfn.IFS([1]Content_!$D$7=1,VLOOKUP([1]Energy!$A58,[1]Translation!$A:$S,[1]Energy!B$1,FALSE),[1]Content_!$D$7=2,VLOOKUP([1]Energy!$A58,[1]Translation!$A:$S,[1]Energy!B$1+6,FALSE),[1]Content_!$D$7=3,VLOOKUP([1]Energy!$A58,[1]Translation!$A:$S,[1]Energy!B$1+12,FALSE))</f>
        <v>Производство электроэнергии</v>
      </c>
      <c r="C59" s="165" t="str" cm="1">
        <f t="array" ref="C59">_xlfn.IFS([1]Content_!$D$7=1,VLOOKUP([1]Energy!$A58,[1]Translation!$A:$S,[1]Energy!C$1,FALSE),[1]Content_!$D$7=2,VLOOKUP([1]Energy!$A58,[1]Translation!$A:$S,[1]Energy!C$1+6,FALSE),[1]Content_!$D$7=3,VLOOKUP([1]Energy!$A58,[1]Translation!$A:$S,[1]Energy!C$1+12,FALSE))</f>
        <v>ГДж/ тыс кВт*ч</v>
      </c>
      <c r="D59" s="239">
        <v>4.8499999999999996</v>
      </c>
      <c r="E59" s="123">
        <v>4.45</v>
      </c>
      <c r="F59" s="123">
        <v>4.33</v>
      </c>
      <c r="G59" s="123">
        <v>4.25</v>
      </c>
      <c r="H59" s="521">
        <v>4.2300000000000004</v>
      </c>
    </row>
    <row r="60" spans="1:8" ht="17" x14ac:dyDescent="0.2">
      <c r="A60" s="2" t="s">
        <v>457</v>
      </c>
      <c r="B60" s="223" t="str" cm="1">
        <f t="array" ref="B60">_xlfn.IFS([1]Content_!$D$7=1,VLOOKUP([1]Energy!$A59,[1]Translation!$A:$S,[1]Energy!B$1,FALSE),[1]Content_!$D$7=2,VLOOKUP([1]Energy!$A59,[1]Translation!$A:$S,[1]Energy!B$1+6,FALSE),[1]Content_!$D$7=3,VLOOKUP([1]Energy!$A59,[1]Translation!$A:$S,[1]Energy!B$1+12,FALSE))</f>
        <v>Производство теплоэнергии</v>
      </c>
      <c r="C60" s="165" t="str" cm="1">
        <f t="array" ref="C60">_xlfn.IFS([1]Content_!$D$7=1,VLOOKUP([1]Energy!$A59,[1]Translation!$A:$S,[1]Energy!C$1,FALSE),[1]Content_!$D$7=2,VLOOKUP([1]Energy!$A59,[1]Translation!$A:$S,[1]Energy!C$1+6,FALSE),[1]Content_!$D$7=3,VLOOKUP([1]Energy!$A59,[1]Translation!$A:$S,[1]Energy!C$1+12,FALSE))</f>
        <v>ГДж/ Гкал</v>
      </c>
      <c r="D60" s="239">
        <v>6.25</v>
      </c>
      <c r="E60" s="123">
        <v>5.69</v>
      </c>
      <c r="F60" s="123">
        <v>5.51</v>
      </c>
      <c r="G60" s="123">
        <v>5.44</v>
      </c>
      <c r="H60" s="521">
        <v>4.76</v>
      </c>
    </row>
    <row r="61" spans="1:8" ht="17" x14ac:dyDescent="0.2">
      <c r="A61" s="2" t="s">
        <v>458</v>
      </c>
      <c r="B61" s="223" t="str" cm="1">
        <f t="array" ref="B61">_xlfn.IFS([1]Content_!$D$7=1,VLOOKUP([1]Energy!$A60,[1]Translation!$A:$S,[1]Energy!B$1,FALSE),[1]Content_!$D$7=2,VLOOKUP([1]Energy!$A60,[1]Translation!$A:$S,[1]Energy!B$1+6,FALSE),[1]Content_!$D$7=3,VLOOKUP([1]Energy!$A60,[1]Translation!$A:$S,[1]Energy!B$1+12,FALSE))</f>
        <v>Железнодорожные перевозки</v>
      </c>
      <c r="C61" s="165" t="str" cm="1">
        <f t="array" ref="C61">_xlfn.IFS([1]Content_!$D$7=1,VLOOKUP([1]Energy!$A60,[1]Translation!$A:$S,[1]Energy!C$1,FALSE),[1]Content_!$D$7=2,VLOOKUP([1]Energy!$A60,[1]Translation!$A:$S,[1]Energy!C$1+6,FALSE),[1]Content_!$D$7=3,VLOOKUP([1]Energy!$A60,[1]Translation!$A:$S,[1]Energy!C$1+12,FALSE))</f>
        <v>ГДж/  млн т. Км брутто</v>
      </c>
      <c r="D61" s="239">
        <v>90.09</v>
      </c>
      <c r="E61" s="123">
        <v>93.98</v>
      </c>
      <c r="F61" s="123">
        <v>92.84</v>
      </c>
      <c r="G61" s="123">
        <v>87.9</v>
      </c>
      <c r="H61" s="521">
        <v>87.72</v>
      </c>
    </row>
    <row r="62" spans="1:8" ht="34" x14ac:dyDescent="0.2">
      <c r="A62" s="2" t="s">
        <v>459</v>
      </c>
      <c r="B62" s="223" t="str" cm="1">
        <f t="array" ref="B62">_xlfn.IFS([1]Content_!$D$7=1,VLOOKUP([1]Energy!$A61,[1]Translation!$A:$S,[1]Energy!B$1,FALSE),[1]Content_!$D$7=2,VLOOKUP([1]Energy!$A61,[1]Translation!$A:$S,[1]Energy!B$1+6,FALSE),[1]Content_!$D$7=3,VLOOKUP([1]Energy!$A61,[1]Translation!$A:$S,[1]Energy!B$1+12,FALSE))</f>
        <v>Производство химической продукции</v>
      </c>
      <c r="C62" s="165" t="str" cm="1">
        <f t="array" ref="C62">_xlfn.IFS([1]Content_!$D$7=1,VLOOKUP([1]Energy!$A61,[1]Translation!$A:$S,[1]Energy!C$1,FALSE),[1]Content_!$D$7=2,VLOOKUP([1]Energy!$A61,[1]Translation!$A:$S,[1]Energy!C$1+6,FALSE),[1]Content_!$D$7=3,VLOOKUP([1]Energy!$A61,[1]Translation!$A:$S,[1]Energy!C$1+12,FALSE))</f>
        <v>млн ГДж/ т выпускаемой химической продукции</v>
      </c>
      <c r="D62" s="239">
        <v>0.53</v>
      </c>
      <c r="E62" s="123">
        <v>0.46</v>
      </c>
      <c r="F62" s="123">
        <v>0.4</v>
      </c>
      <c r="G62" s="123">
        <v>0.17</v>
      </c>
      <c r="H62" s="521">
        <v>0.3</v>
      </c>
    </row>
    <row r="63" spans="1:8" ht="51" x14ac:dyDescent="0.2">
      <c r="A63" s="2" t="s">
        <v>460</v>
      </c>
      <c r="B63" s="240" t="str" cm="1">
        <f t="array" ref="B63">_xlfn.IFS([1]Content_!$D$7=1,VLOOKUP([1]Energy!$A62,[1]Translation!$A:$S,[1]Energy!B$1,FALSE),[1]Content_!$D$7=2,VLOOKUP([1]Energy!$A62,[1]Translation!$A:$S,[1]Energy!B$1+6,FALSE),[1]Content_!$D$7=3,VLOOKUP([1]Energy!$A62,[1]Translation!$A:$S,[1]Energy!B$1+12,FALSE))</f>
        <v>Метталургические проекты</v>
      </c>
      <c r="C63" s="200" t="str" cm="1">
        <f t="array" ref="C63">_xlfn.IFS([1]Content_!$D$7=1,VLOOKUP([1]Energy!$A62,[1]Translation!$A:$S,[1]Energy!C$1,FALSE),[1]Content_!$D$7=2,VLOOKUP([1]Energy!$A62,[1]Translation!$A:$S,[1]Energy!C$1+6,FALSE),[1]Content_!$D$7=3,VLOOKUP([1]Energy!$A62,[1]Translation!$A:$S,[1]Energy!C$1+12,FALSE))</f>
        <v>тыс ГДж/ т аффинированного золота</v>
      </c>
      <c r="D63" s="241">
        <v>2.64</v>
      </c>
      <c r="E63" s="127">
        <v>1.84</v>
      </c>
      <c r="F63" s="127">
        <v>1.62</v>
      </c>
      <c r="G63" s="127">
        <v>1.99</v>
      </c>
      <c r="H63" s="522">
        <v>1.67</v>
      </c>
    </row>
    <row r="64" spans="1:8" x14ac:dyDescent="0.2">
      <c r="B64" s="242"/>
      <c r="C64" s="165"/>
    </row>
    <row r="65" spans="1:8" x14ac:dyDescent="0.2">
      <c r="A65" s="2" t="s">
        <v>461</v>
      </c>
      <c r="B65" s="31" t="str" cm="1">
        <f t="array" ref="B65">_xlfn.IFS([1]Content_!$D$7=1,VLOOKUP([1]Energy!$A64,[1]Translation!$A:$S,[1]Energy!B$1,FALSE),[1]Content_!$D$7=2,VLOOKUP([1]Energy!$A64,[1]Translation!$A:$S,[1]Energy!B$1+6,FALSE),[1]Content_!$D$7=3,VLOOKUP([1]Energy!$A64,[1]Translation!$A:$S,[1]Energy!B$1+12,FALSE))</f>
        <v>GRI 302-4</v>
      </c>
      <c r="C65" s="32" t="str" cm="1">
        <f t="array" ref="C65">_xlfn.IFS([1]Content_!$D$7=1,VLOOKUP([1]Energy!$A64,[1]Translation!$A:$S,[1]Energy!C$1,FALSE),[1]Content_!$D$7=2,VLOOKUP([1]Energy!$A64,[1]Translation!$A:$S,[1]Energy!C$1+6,FALSE),[1]Content_!$D$7=3,VLOOKUP([1]Energy!$A64,[1]Translation!$A:$S,[1]Energy!C$1+12,FALSE))</f>
        <v>Единица измерения</v>
      </c>
      <c r="D65" s="33">
        <v>2020</v>
      </c>
      <c r="E65" s="122">
        <v>2021</v>
      </c>
      <c r="F65" s="122">
        <v>2022</v>
      </c>
      <c r="G65" s="122">
        <v>2023</v>
      </c>
      <c r="H65" s="122">
        <v>2024</v>
      </c>
    </row>
    <row r="66" spans="1:8" ht="34" x14ac:dyDescent="0.2">
      <c r="A66" s="2" t="s">
        <v>462</v>
      </c>
      <c r="B66" s="243" t="str" cm="1">
        <f t="array" ref="B66">_xlfn.IFS([1]Content_!$D$7=1,VLOOKUP([1]Energy!$A65,[1]Translation!$A:$S,[1]Energy!B$1,FALSE),[1]Content_!$D$7=2,VLOOKUP([1]Energy!$A65,[1]Translation!$A:$S,[1]Energy!B$1+6,FALSE),[1]Content_!$D$7=3,VLOOKUP([1]Energy!$A65,[1]Translation!$A:$S,[1]Energy!B$1+12,FALSE))</f>
        <v>Сокращение энергопотребления в результате инициатив по сокращению</v>
      </c>
      <c r="C66" s="161" t="str" cm="1">
        <f t="array" ref="C66">_xlfn.IFS([1]Content_!$D$7=1,VLOOKUP([1]Energy!$A65,[1]Translation!$A:$S,[1]Energy!C$1,FALSE),[1]Content_!$D$7=2,VLOOKUP([1]Energy!$A65,[1]Translation!$A:$S,[1]Energy!C$1+6,FALSE),[1]Content_!$D$7=3,VLOOKUP([1]Energy!$A65,[1]Translation!$A:$S,[1]Energy!C$1+12,FALSE))</f>
        <v>тыс. ГДж</v>
      </c>
      <c r="D66" s="186">
        <v>30558</v>
      </c>
      <c r="E66" s="132">
        <v>16547</v>
      </c>
      <c r="F66" s="129">
        <v>16917</v>
      </c>
      <c r="G66" s="132">
        <v>11497</v>
      </c>
      <c r="H66" s="526">
        <v>12490</v>
      </c>
    </row>
    <row r="67" spans="1:8" x14ac:dyDescent="0.2">
      <c r="A67" s="2" t="s">
        <v>463</v>
      </c>
      <c r="B67" s="221" t="str" cm="1">
        <f t="array" ref="B67">_xlfn.IFS([1]Content_!$D$7=1,VLOOKUP([1]Energy!$A66,[1]Translation!$A:$S,[1]Energy!B$1,FALSE),[1]Content_!$D$7=2,VLOOKUP([1]Energy!$A66,[1]Translation!$A:$S,[1]Energy!B$1+6,FALSE),[1]Content_!$D$7=3,VLOOKUP([1]Energy!$A66,[1]Translation!$A:$S,[1]Energy!B$1+12,FALSE))</f>
        <v>Жидкое топливо, включая:</v>
      </c>
      <c r="C67" s="103" t="str" cm="1">
        <f t="array" ref="C67">_xlfn.IFS([1]Content_!$D$7=1,VLOOKUP([1]Energy!$A66,[1]Translation!$A:$S,[1]Energy!C$1,FALSE),[1]Content_!$D$7=2,VLOOKUP([1]Energy!$A66,[1]Translation!$A:$S,[1]Energy!C$1+6,FALSE),[1]Content_!$D$7=3,VLOOKUP([1]Energy!$A66,[1]Translation!$A:$S,[1]Energy!C$1+12,FALSE))</f>
        <v>тыс. ГДж</v>
      </c>
      <c r="D67" s="171">
        <v>17345</v>
      </c>
      <c r="E67" s="123">
        <v>553</v>
      </c>
      <c r="F67" s="123">
        <v>20</v>
      </c>
      <c r="G67" s="123">
        <v>115</v>
      </c>
      <c r="H67" s="521">
        <v>55</v>
      </c>
    </row>
    <row r="68" spans="1:8" x14ac:dyDescent="0.2">
      <c r="A68" s="2" t="s">
        <v>464</v>
      </c>
      <c r="B68" s="222" t="str" cm="1">
        <f t="array" ref="B68">_xlfn.IFS([1]Content_!$D$7=1,VLOOKUP([1]Energy!$A67,[1]Translation!$A:$S,[1]Energy!B$1,FALSE),[1]Content_!$D$7=2,VLOOKUP([1]Energy!$A67,[1]Translation!$A:$S,[1]Energy!B$1+6,FALSE),[1]Content_!$D$7=3,VLOOKUP([1]Energy!$A67,[1]Translation!$A:$S,[1]Energy!B$1+12,FALSE))</f>
        <v>Дизельное топливо</v>
      </c>
      <c r="C68" s="103" t="str" cm="1">
        <f t="array" ref="C68">_xlfn.IFS([1]Content_!$D$7=1,VLOOKUP([1]Energy!$A67,[1]Translation!$A:$S,[1]Energy!C$1,FALSE),[1]Content_!$D$7=2,VLOOKUP([1]Energy!$A67,[1]Translation!$A:$S,[1]Energy!C$1+6,FALSE),[1]Content_!$D$7=3,VLOOKUP([1]Energy!$A67,[1]Translation!$A:$S,[1]Energy!C$1+12,FALSE))</f>
        <v>тыс. ГДж</v>
      </c>
      <c r="D68" s="166">
        <v>17345</v>
      </c>
      <c r="E68" s="123">
        <v>0</v>
      </c>
      <c r="F68" s="123">
        <v>0</v>
      </c>
      <c r="G68" s="123">
        <v>0</v>
      </c>
      <c r="H68" s="521">
        <v>1</v>
      </c>
    </row>
    <row r="69" spans="1:8" x14ac:dyDescent="0.2">
      <c r="A69" s="2" t="s">
        <v>465</v>
      </c>
      <c r="B69" s="221" t="str" cm="1">
        <f t="array" ref="B69">_xlfn.IFS([1]Content_!$D$7=1,VLOOKUP([1]Energy!$A68,[1]Translation!$A:$S,[1]Energy!B$1,FALSE),[1]Content_!$D$7=2,VLOOKUP([1]Energy!$A68,[1]Translation!$A:$S,[1]Energy!B$1+6,FALSE),[1]Content_!$D$7=3,VLOOKUP([1]Energy!$A68,[1]Translation!$A:$S,[1]Energy!B$1+12,FALSE))</f>
        <v>Мазут</v>
      </c>
      <c r="C69" s="103" t="str" cm="1">
        <f t="array" ref="C69">_xlfn.IFS([1]Content_!$D$7=1,VLOOKUP([1]Energy!$A68,[1]Translation!$A:$S,[1]Energy!C$1,FALSE),[1]Content_!$D$7=2,VLOOKUP([1]Energy!$A68,[1]Translation!$A:$S,[1]Energy!C$1+6,FALSE),[1]Content_!$D$7=3,VLOOKUP([1]Energy!$A68,[1]Translation!$A:$S,[1]Energy!C$1+12,FALSE))</f>
        <v>тыс. ГДж</v>
      </c>
      <c r="D69" s="166">
        <v>19</v>
      </c>
      <c r="E69" s="123">
        <v>553</v>
      </c>
      <c r="F69" s="123">
        <v>20</v>
      </c>
      <c r="G69" s="123">
        <v>114</v>
      </c>
      <c r="H69" s="521">
        <v>55</v>
      </c>
    </row>
    <row r="70" spans="1:8" ht="17" x14ac:dyDescent="0.2">
      <c r="A70" s="2" t="s">
        <v>466</v>
      </c>
      <c r="B70" s="223" t="str" cm="1">
        <f t="array" ref="B70">_xlfn.IFS([1]Content_!$D$7=1,VLOOKUP([1]Energy!$A69,[1]Translation!$A:$S,[1]Energy!B$1,FALSE),[1]Content_!$D$7=2,VLOOKUP([1]Energy!$A69,[1]Translation!$A:$S,[1]Energy!B$1+6,FALSE),[1]Content_!$D$7=3,VLOOKUP([1]Energy!$A69,[1]Translation!$A:$S,[1]Energy!B$1+12,FALSE))</f>
        <v>Нефтезаводской газ</v>
      </c>
      <c r="C70" s="165" t="str" cm="1">
        <f t="array" ref="C70">_xlfn.IFS([1]Content_!$D$7=1,VLOOKUP([1]Energy!$A69,[1]Translation!$A:$S,[1]Energy!C$1,FALSE),[1]Content_!$D$7=2,VLOOKUP([1]Energy!$A69,[1]Translation!$A:$S,[1]Energy!C$1+6,FALSE),[1]Content_!$D$7=3,VLOOKUP([1]Energy!$A69,[1]Translation!$A:$S,[1]Energy!C$1+12,FALSE))</f>
        <v>тыс. ГДж</v>
      </c>
      <c r="D70" s="166">
        <v>0</v>
      </c>
      <c r="E70" s="123">
        <v>20</v>
      </c>
      <c r="F70" s="123">
        <v>7</v>
      </c>
      <c r="G70" s="123">
        <v>82</v>
      </c>
      <c r="H70" s="521">
        <v>481</v>
      </c>
    </row>
    <row r="71" spans="1:8" ht="17" x14ac:dyDescent="0.2">
      <c r="A71" s="2" t="s">
        <v>467</v>
      </c>
      <c r="B71" s="223" t="str" cm="1">
        <f t="array" ref="B71">_xlfn.IFS([1]Content_!$D$7=1,VLOOKUP([1]Energy!$A70,[1]Translation!$A:$S,[1]Energy!B$1,FALSE),[1]Content_!$D$7=2,VLOOKUP([1]Energy!$A70,[1]Translation!$A:$S,[1]Energy!B$1+6,FALSE),[1]Content_!$D$7=3,VLOOKUP([1]Energy!$A70,[1]Translation!$A:$S,[1]Energy!B$1+12,FALSE))</f>
        <v>Уголь</v>
      </c>
      <c r="C71" s="165" t="str" cm="1">
        <f t="array" ref="C71">_xlfn.IFS([1]Content_!$D$7=1,VLOOKUP([1]Energy!$A70,[1]Translation!$A:$S,[1]Energy!C$1,FALSE),[1]Content_!$D$7=2,VLOOKUP([1]Energy!$A70,[1]Translation!$A:$S,[1]Energy!C$1+6,FALSE),[1]Content_!$D$7=3,VLOOKUP([1]Energy!$A70,[1]Translation!$A:$S,[1]Energy!C$1+12,FALSE))</f>
        <v>тыс. ГДж</v>
      </c>
      <c r="D71" s="166">
        <v>11770</v>
      </c>
      <c r="E71" s="123">
        <v>0</v>
      </c>
      <c r="F71" s="123">
        <v>0</v>
      </c>
      <c r="G71" s="123">
        <v>63</v>
      </c>
      <c r="H71" s="521">
        <v>406</v>
      </c>
    </row>
    <row r="72" spans="1:8" x14ac:dyDescent="0.2">
      <c r="A72" s="2" t="s">
        <v>468</v>
      </c>
      <c r="B72" s="221" t="str" cm="1">
        <f t="array" ref="B72">_xlfn.IFS([1]Content_!$D$7=1,VLOOKUP([1]Energy!$A71,[1]Translation!$A:$S,[1]Energy!B$1,FALSE),[1]Content_!$D$7=2,VLOOKUP([1]Energy!$A71,[1]Translation!$A:$S,[1]Energy!B$1+6,FALSE),[1]Content_!$D$7=3,VLOOKUP([1]Energy!$A71,[1]Translation!$A:$S,[1]Energy!B$1+12,FALSE))</f>
        <v>Природный газ</v>
      </c>
      <c r="C72" s="103" t="str" cm="1">
        <f t="array" ref="C72">_xlfn.IFS([1]Content_!$D$7=1,VLOOKUP([1]Energy!$A71,[1]Translation!$A:$S,[1]Energy!C$1,FALSE),[1]Content_!$D$7=2,VLOOKUP([1]Energy!$A71,[1]Translation!$A:$S,[1]Energy!C$1+6,FALSE),[1]Content_!$D$7=3,VLOOKUP([1]Energy!$A71,[1]Translation!$A:$S,[1]Energy!C$1+12,FALSE))</f>
        <v>тыс. ГДж</v>
      </c>
      <c r="D72" s="166">
        <v>17</v>
      </c>
      <c r="E72" s="125">
        <v>13609</v>
      </c>
      <c r="F72" s="125">
        <v>14155</v>
      </c>
      <c r="G72" s="125">
        <v>9930</v>
      </c>
      <c r="H72" s="523">
        <v>9206</v>
      </c>
    </row>
    <row r="73" spans="1:8" ht="17" x14ac:dyDescent="0.2">
      <c r="A73" s="2" t="s">
        <v>469</v>
      </c>
      <c r="B73" s="244" t="str" cm="1">
        <f t="array" ref="B73">_xlfn.IFS([1]Content_!$D$7=1,VLOOKUP([1]Energy!$A72,[1]Translation!$A:$S,[1]Energy!B$1,FALSE),[1]Content_!$D$7=2,VLOOKUP([1]Energy!$A72,[1]Translation!$A:$S,[1]Energy!B$1+6,FALSE),[1]Content_!$D$7=3,VLOOKUP([1]Energy!$A72,[1]Translation!$A:$S,[1]Energy!B$1+12,FALSE))</f>
        <v>Электроэнергия</v>
      </c>
      <c r="C73" s="191" t="str" cm="1">
        <f t="array" ref="C73">_xlfn.IFS([1]Content_!$D$7=1,VLOOKUP([1]Energy!$A72,[1]Translation!$A:$S,[1]Energy!C$1,FALSE),[1]Content_!$D$7=2,VLOOKUP([1]Energy!$A72,[1]Translation!$A:$S,[1]Energy!C$1+6,FALSE),[1]Content_!$D$7=3,VLOOKUP([1]Energy!$A72,[1]Translation!$A:$S,[1]Energy!C$1+12,FALSE))</f>
        <v>тыс. ГДж</v>
      </c>
      <c r="D73" s="166">
        <v>494</v>
      </c>
      <c r="E73" s="123">
        <v>21</v>
      </c>
      <c r="F73" s="123">
        <v>352</v>
      </c>
      <c r="G73" s="123">
        <v>863</v>
      </c>
      <c r="H73" s="523">
        <v>1397</v>
      </c>
    </row>
    <row r="74" spans="1:8" ht="17" x14ac:dyDescent="0.2">
      <c r="A74" s="2" t="s">
        <v>470</v>
      </c>
      <c r="B74" s="244" t="str" cm="1">
        <f t="array" ref="B74">_xlfn.IFS([1]Content_!$D$7=1,VLOOKUP([1]Energy!$A73,[1]Translation!$A:$S,[1]Energy!B$1,FALSE),[1]Content_!$D$7=2,VLOOKUP([1]Energy!$A73,[1]Translation!$A:$S,[1]Energy!B$1+6,FALSE),[1]Content_!$D$7=3,VLOOKUP([1]Energy!$A73,[1]Translation!$A:$S,[1]Energy!B$1+12,FALSE))</f>
        <v>Тепловая энергия</v>
      </c>
      <c r="C74" s="191" t="str" cm="1">
        <f t="array" ref="C74">_xlfn.IFS([1]Content_!$D$7=1,VLOOKUP([1]Energy!$A73,[1]Translation!$A:$S,[1]Energy!C$1,FALSE),[1]Content_!$D$7=2,VLOOKUP([1]Energy!$A73,[1]Translation!$A:$S,[1]Energy!C$1+6,FALSE),[1]Content_!$D$7=3,VLOOKUP([1]Energy!$A73,[1]Translation!$A:$S,[1]Energy!C$1+12,FALSE))</f>
        <v>тыс. ГДж</v>
      </c>
      <c r="D74" s="166">
        <v>60</v>
      </c>
      <c r="E74" s="123">
        <v>0</v>
      </c>
      <c r="F74" s="123">
        <v>0</v>
      </c>
      <c r="G74" s="123">
        <v>0</v>
      </c>
      <c r="H74" s="521">
        <v>226</v>
      </c>
    </row>
    <row r="75" spans="1:8" ht="17" x14ac:dyDescent="0.2">
      <c r="A75" s="2" t="s">
        <v>471</v>
      </c>
      <c r="B75" s="245" t="str" cm="1">
        <f t="array" ref="B75">_xlfn.IFS([1]Content_!$D$7=1,VLOOKUP([1]Energy!$A74,[1]Translation!$A:$S,[1]Energy!B$1,FALSE),[1]Content_!$D$7=2,VLOOKUP([1]Energy!$A74,[1]Translation!$A:$S,[1]Energy!B$1+6,FALSE),[1]Content_!$D$7=3,VLOOKUP([1]Energy!$A74,[1]Translation!$A:$S,[1]Energy!B$1+12,FALSE))</f>
        <v>Другое</v>
      </c>
      <c r="C75" s="173" t="str" cm="1">
        <f t="array" ref="C75">_xlfn.IFS([1]Content_!$D$7=1,VLOOKUP([1]Energy!$A74,[1]Translation!$A:$S,[1]Energy!C$1,FALSE),[1]Content_!$D$7=2,VLOOKUP([1]Energy!$A74,[1]Translation!$A:$S,[1]Energy!C$1+6,FALSE),[1]Content_!$D$7=3,VLOOKUP([1]Energy!$A74,[1]Translation!$A:$S,[1]Energy!C$1+12,FALSE))</f>
        <v>тыс. ГДж</v>
      </c>
      <c r="D75" s="174">
        <v>853</v>
      </c>
      <c r="E75" s="126">
        <v>1932</v>
      </c>
      <c r="F75" s="127">
        <v>273</v>
      </c>
      <c r="G75" s="127">
        <v>353</v>
      </c>
      <c r="H75" s="522">
        <v>588</v>
      </c>
    </row>
    <row r="76" spans="1:8" x14ac:dyDescent="0.2">
      <c r="A76" s="2"/>
    </row>
    <row r="77" spans="1:8" x14ac:dyDescent="0.2">
      <c r="A77" s="2"/>
    </row>
  </sheetData>
  <sheetProtection algorithmName="SHA-512" hashValue="sDcqqWVicfPm7dp0/uun52xtDcqjuic3XSmdeIbEwqaG1Hk+24QxmUgUebJuxyW9HLiYGhAWEN4sa160+bdvCg==" saltValue="2Derdv8K6/Zoz7UFAJNv6g==" spinCount="100000" sheet="1" objects="1" scenarios="1"/>
  <mergeCells count="2">
    <mergeCell ref="B3:H3"/>
    <mergeCell ref="B50:H50"/>
  </mergeCells>
  <hyperlinks>
    <hyperlink ref="B2" display="Content!A1" xr:uid="{284302FA-F796-2843-B3D2-A045E617CE2D}"/>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47D31-1B36-6D40-8FFA-3C8B5F6B60B2}">
  <dimension ref="A1:L13"/>
  <sheetViews>
    <sheetView showGridLines="0" workbookViewId="0"/>
  </sheetViews>
  <sheetFormatPr baseColWidth="10" defaultColWidth="8.6640625" defaultRowHeight="16" x14ac:dyDescent="0.2"/>
  <cols>
    <col min="1" max="1" width="6.83203125" style="12" customWidth="1"/>
    <col min="2" max="2" width="75.5" customWidth="1"/>
    <col min="3" max="3" width="25.5" customWidth="1"/>
    <col min="4" max="8" width="25.5" style="217" customWidth="1"/>
    <col min="9" max="9" width="14.83203125" customWidth="1"/>
    <col min="10" max="13" width="9.5" bestFit="1" customWidth="1"/>
  </cols>
  <sheetData>
    <row r="1" spans="1:12" s="12" customFormat="1" ht="92" customHeight="1" x14ac:dyDescent="0.2">
      <c r="A1" s="12">
        <v>1</v>
      </c>
      <c r="B1" s="12">
        <v>2</v>
      </c>
      <c r="C1" s="12">
        <v>3</v>
      </c>
      <c r="D1" s="246">
        <v>4</v>
      </c>
      <c r="E1" s="246">
        <v>4</v>
      </c>
      <c r="F1" s="12">
        <v>5</v>
      </c>
      <c r="G1" s="246">
        <v>6</v>
      </c>
      <c r="H1" s="12">
        <v>7</v>
      </c>
    </row>
    <row r="2" spans="1:12" ht="19" x14ac:dyDescent="0.25">
      <c r="A2" s="2" t="s">
        <v>475</v>
      </c>
      <c r="B2" s="215" t="str" cm="1">
        <f t="array" ref="B2">_xlfn.IFS([1]Content_!$D$7=1,VLOOKUP([1]Waste!$A2,[1]Translation!$A:$S,[1]Waste!B$1,FALSE),[1]Content_!$D$7=2,VLOOKUP([1]Waste!$A2,[1]Translation!$A:$S,[1]Waste!B$1+6,FALSE),[1]Content_!$D$7=3,VLOOKUP([1]Waste!$A2,[1]Translation!$A:$S,[1]Waste!B$1+12,FALSE))</f>
        <v>Управление отходами</v>
      </c>
      <c r="C2" s="247"/>
    </row>
    <row r="3" spans="1:12" ht="52.5" customHeight="1" x14ac:dyDescent="0.2">
      <c r="A3" s="2" t="s">
        <v>476</v>
      </c>
      <c r="B3" s="608" t="str" cm="1">
        <f t="array" ref="B3">_xlfn.IFS([1]Content_!$D$7=1,VLOOKUP([1]Waste!$A3,[1]Translation!$A:$S,[1]Waste!B$1,FALSE),[1]Content_!$D$7=2,VLOOKUP([1]Waste!$A3,[1]Translation!$A:$S,[1]Waste!B$1+6,FALSE),[1]Content_!$D$7=3,VLOOKUP([1]Waste!$A3,[1]Translation!$A:$S,[1]Waste!B$1+12,FALSE))</f>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
      <c r="C3" s="608"/>
      <c r="D3" s="608"/>
      <c r="E3" s="608"/>
      <c r="F3" s="608"/>
      <c r="G3" s="608"/>
      <c r="H3" s="608"/>
      <c r="I3" s="242"/>
    </row>
    <row r="4" spans="1:12" ht="12.5" customHeight="1" x14ac:dyDescent="0.2">
      <c r="A4" s="2" t="s">
        <v>477</v>
      </c>
      <c r="B4" s="218"/>
      <c r="C4" s="218"/>
      <c r="D4" s="218"/>
      <c r="E4" s="218"/>
      <c r="F4" s="218"/>
      <c r="G4" s="218"/>
      <c r="H4" s="218"/>
      <c r="I4" s="242"/>
    </row>
    <row r="5" spans="1:12" x14ac:dyDescent="0.2">
      <c r="A5" s="2" t="s">
        <v>478</v>
      </c>
      <c r="B5" s="31" t="str" cm="1">
        <f t="array" ref="B5">_xlfn.IFS([1]Content_!$D$7=1,VLOOKUP([1]Waste!$A5,[1]Translation!$A:$S,[1]Waste!B$1,FALSE),[1]Content_!$D$7=2,VLOOKUP([1]Waste!$A5,[1]Translation!$A:$S,[1]Waste!B$1+6,FALSE),[1]Content_!$D$7=3,VLOOKUP([1]Waste!$A5,[1]Translation!$A:$S,[1]Waste!B$1+12,FALSE))</f>
        <v>GRI 306-3, SASB</v>
      </c>
      <c r="C5" s="32" t="str" cm="1">
        <f t="array" ref="C5">_xlfn.IFS([1]Content_!$D$7=1,VLOOKUP([1]Waste!$A5,[1]Translation!$A:$S,[1]Waste!C$1,FALSE),[1]Content_!$D$7=2,VLOOKUP([1]Waste!$A5,[1]Translation!$A:$S,[1]Waste!C$1+6,FALSE),[1]Content_!$D$7=3,VLOOKUP([1]Waste!$A5,[1]Translation!$A:$S,[1]Waste!C$1+12,FALSE))</f>
        <v>Единица измерения</v>
      </c>
      <c r="D5" s="33">
        <v>2020</v>
      </c>
      <c r="E5" s="122">
        <v>2021</v>
      </c>
      <c r="F5" s="122">
        <v>2022</v>
      </c>
      <c r="G5" s="122">
        <v>2023</v>
      </c>
      <c r="H5" s="122">
        <v>2024</v>
      </c>
      <c r="I5" s="102"/>
    </row>
    <row r="6" spans="1:12" ht="17" x14ac:dyDescent="0.2">
      <c r="A6" s="2" t="s">
        <v>479</v>
      </c>
      <c r="B6" s="248" t="str" cm="1">
        <f t="array" ref="B6">_xlfn.IFS([1]Content_!$D$7=1,VLOOKUP([1]Waste!$A6,[1]Translation!$A:$S,[1]Waste!B$1,FALSE),[1]Content_!$D$7=2,VLOOKUP([1]Waste!$A6,[1]Translation!$A:$S,[1]Waste!B$1+6,FALSE),[1]Content_!$D$7=3,VLOOKUP([1]Waste!$A6,[1]Translation!$A:$S,[1]Waste!B$1+12,FALSE))</f>
        <v>Образующиеся отходы по типу</v>
      </c>
      <c r="C6" s="249" t="str" cm="1">
        <f t="array" ref="C6">_xlfn.IFS([1]Content_!$D$7=1,VLOOKUP([1]Waste!$A6,[1]Translation!$A:$S,[1]Waste!C$1,FALSE),[1]Content_!$D$7=2,VLOOKUP([1]Waste!$A6,[1]Translation!$A:$S,[1]Waste!C$1+6,FALSE),[1]Content_!$D$7=3,VLOOKUP([1]Waste!$A6,[1]Translation!$A:$S,[1]Waste!C$1+12,FALSE))</f>
        <v>тонн</v>
      </c>
      <c r="D6" s="250">
        <v>100341383</v>
      </c>
      <c r="E6" s="132">
        <v>93807384</v>
      </c>
      <c r="F6" s="132">
        <v>94723935</v>
      </c>
      <c r="G6" s="132">
        <v>102514185</v>
      </c>
      <c r="H6" s="526">
        <v>110450576</v>
      </c>
      <c r="I6" s="102"/>
    </row>
    <row r="7" spans="1:12" ht="17" x14ac:dyDescent="0.2">
      <c r="A7" s="2" t="s">
        <v>480</v>
      </c>
      <c r="B7" s="230" t="str" cm="1">
        <f t="array" ref="B7">_xlfn.IFS([1]Content_!$D$7=1,VLOOKUP([1]Waste!$A7,[1]Translation!$A:$S,[1]Waste!B$1,FALSE),[1]Content_!$D$7=2,VLOOKUP([1]Waste!$A7,[1]Translation!$A:$S,[1]Waste!B$1+6,FALSE),[1]Content_!$D$7=3,VLOOKUP([1]Waste!$A7,[1]Translation!$A:$S,[1]Waste!B$1+12,FALSE))</f>
        <v>Опасные отходы</v>
      </c>
      <c r="C7" s="229" t="str" cm="1">
        <f t="array" ref="C7">_xlfn.IFS([1]Content_!$D$7=1,VLOOKUP([1]Waste!$A7,[1]Translation!$A:$S,[1]Waste!C$1,FALSE),[1]Content_!$D$7=2,VLOOKUP([1]Waste!$A7,[1]Translation!$A:$S,[1]Waste!C$1+6,FALSE),[1]Content_!$D$7=3,VLOOKUP([1]Waste!$A7,[1]Translation!$A:$S,[1]Waste!C$1+12,FALSE))</f>
        <v>тонн</v>
      </c>
      <c r="D7" s="251">
        <v>453280</v>
      </c>
      <c r="E7" s="125">
        <v>524543</v>
      </c>
      <c r="F7" s="125">
        <v>536986</v>
      </c>
      <c r="G7" s="125">
        <v>394071</v>
      </c>
      <c r="H7" s="523">
        <v>370169</v>
      </c>
      <c r="I7" s="252"/>
      <c r="J7" s="253"/>
      <c r="K7" s="253"/>
      <c r="L7" s="253"/>
    </row>
    <row r="8" spans="1:12" ht="17" x14ac:dyDescent="0.2">
      <c r="A8" s="2" t="s">
        <v>481</v>
      </c>
      <c r="B8" s="230" t="str" cm="1">
        <f t="array" ref="B8">_xlfn.IFS([1]Content_!$D$7=1,VLOOKUP([1]Waste!$A8,[1]Translation!$A:$S,[1]Waste!B$1,FALSE),[1]Content_!$D$7=2,VLOOKUP([1]Waste!$A8,[1]Translation!$A:$S,[1]Waste!B$1+6,FALSE),[1]Content_!$D$7=3,VLOOKUP([1]Waste!$A8,[1]Translation!$A:$S,[1]Waste!B$1+12,FALSE))</f>
        <v>Неопасные отходы</v>
      </c>
      <c r="C8" s="229" t="str" cm="1">
        <f t="array" ref="C8">_xlfn.IFS([1]Content_!$D$7=1,VLOOKUP([1]Waste!$A8,[1]Translation!$A:$S,[1]Waste!C$1,FALSE),[1]Content_!$D$7=2,VLOOKUP([1]Waste!$A8,[1]Translation!$A:$S,[1]Waste!C$1+6,FALSE),[1]Content_!$D$7=3,VLOOKUP([1]Waste!$A8,[1]Translation!$A:$S,[1]Waste!C$1+12,FALSE))</f>
        <v>тонн</v>
      </c>
      <c r="D8" s="166">
        <v>99888102</v>
      </c>
      <c r="E8" s="125">
        <v>93282841</v>
      </c>
      <c r="F8" s="125">
        <v>94186949</v>
      </c>
      <c r="G8" s="125">
        <v>102120114</v>
      </c>
      <c r="H8" s="521" t="s">
        <v>487</v>
      </c>
      <c r="I8" s="252"/>
      <c r="J8" s="253"/>
      <c r="K8" s="253"/>
      <c r="L8" s="253"/>
    </row>
    <row r="9" spans="1:12" ht="17" x14ac:dyDescent="0.2">
      <c r="A9" s="2" t="s">
        <v>482</v>
      </c>
      <c r="B9" s="164" t="str" cm="1">
        <f t="array" ref="B9">_xlfn.IFS([1]Content_!$D$7=1,VLOOKUP([1]Waste!$A9,[1]Translation!$A:$S,[1]Waste!B$1,FALSE),[1]Content_!$D$7=2,VLOOKUP([1]Waste!$A9,[1]Translation!$A:$S,[1]Waste!B$1+6,FALSE),[1]Content_!$D$7=3,VLOOKUP([1]Waste!$A9,[1]Translation!$A:$S,[1]Waste!B$1+12,FALSE))</f>
        <v>Золошлаковые отходы</v>
      </c>
      <c r="C9" s="165" t="str" cm="1">
        <f t="array" ref="C9">_xlfn.IFS([1]Content_!$D$7=1,VLOOKUP([1]Waste!$A9,[1]Translation!$A:$S,[1]Waste!C$1,FALSE),[1]Content_!$D$7=2,VLOOKUP([1]Waste!$A9,[1]Translation!$A:$S,[1]Waste!C$1+6,FALSE),[1]Content_!$D$7=3,VLOOKUP([1]Waste!$A9,[1]Translation!$A:$S,[1]Waste!C$1+12,FALSE))</f>
        <v>тонн</v>
      </c>
      <c r="D9" s="251">
        <v>6151179</v>
      </c>
      <c r="E9" s="125">
        <v>7226582</v>
      </c>
      <c r="F9" s="125">
        <v>7129158</v>
      </c>
      <c r="G9" s="123" t="s">
        <v>488</v>
      </c>
      <c r="H9" s="521" t="s">
        <v>489</v>
      </c>
      <c r="I9" s="252"/>
      <c r="J9" s="253"/>
      <c r="K9" s="253"/>
      <c r="L9" s="253"/>
    </row>
    <row r="10" spans="1:12" ht="17" x14ac:dyDescent="0.2">
      <c r="A10" s="2" t="s">
        <v>483</v>
      </c>
      <c r="B10" s="164" t="str" cm="1">
        <f t="array" ref="B10">_xlfn.IFS([1]Content_!$D$7=1,VLOOKUP([1]Waste!$A10,[1]Translation!$A:$S,[1]Waste!B$1,FALSE),[1]Content_!$D$7=2,VLOOKUP([1]Waste!$A10,[1]Translation!$A:$S,[1]Waste!B$1+6,FALSE),[1]Content_!$D$7=3,VLOOKUP([1]Waste!$A10,[1]Translation!$A:$S,[1]Waste!B$1+12,FALSE))</f>
        <v>Вскрышные породы</v>
      </c>
      <c r="C10" s="165" t="str" cm="1">
        <f t="array" ref="C10">_xlfn.IFS([1]Content_!$D$7=1,VLOOKUP([1]Waste!$A10,[1]Translation!$A:$S,[1]Waste!C$1,FALSE),[1]Content_!$D$7=2,VLOOKUP([1]Waste!$A10,[1]Translation!$A:$S,[1]Waste!C$1+6,FALSE),[1]Content_!$D$7=3,VLOOKUP([1]Waste!$A10,[1]Translation!$A:$S,[1]Waste!C$1+12,FALSE))</f>
        <v>тонн</v>
      </c>
      <c r="D10" s="251">
        <v>90078843</v>
      </c>
      <c r="E10" s="125">
        <v>81170939</v>
      </c>
      <c r="F10" s="125">
        <v>83723822</v>
      </c>
      <c r="G10" s="125">
        <v>89799349</v>
      </c>
      <c r="H10" s="521" t="s">
        <v>490</v>
      </c>
      <c r="I10" s="252"/>
      <c r="J10" s="253"/>
      <c r="K10" s="253"/>
      <c r="L10" s="253"/>
    </row>
    <row r="11" spans="1:12" ht="17" x14ac:dyDescent="0.2">
      <c r="A11" s="2" t="s">
        <v>484</v>
      </c>
      <c r="B11" s="199" t="str" cm="1">
        <f t="array" ref="B11">_xlfn.IFS([1]Content_!$D$7=1,VLOOKUP([1]Waste!$A11,[1]Translation!$A:$S,[1]Waste!B$1,FALSE),[1]Content_!$D$7=2,VLOOKUP([1]Waste!$A11,[1]Translation!$A:$S,[1]Waste!B$1+6,FALSE),[1]Content_!$D$7=3,VLOOKUP([1]Waste!$A11,[1]Translation!$A:$S,[1]Waste!B$1+12,FALSE))</f>
        <v>Прочие</v>
      </c>
      <c r="C11" s="200" t="str" cm="1">
        <f t="array" ref="C11">_xlfn.IFS([1]Content_!$D$7=1,VLOOKUP([1]Waste!$A11,[1]Translation!$A:$S,[1]Waste!C$1,FALSE),[1]Content_!$D$7=2,VLOOKUP([1]Waste!$A11,[1]Translation!$A:$S,[1]Waste!C$1+6,FALSE),[1]Content_!$D$7=3,VLOOKUP([1]Waste!$A11,[1]Translation!$A:$S,[1]Waste!C$1+12,FALSE))</f>
        <v>тонн</v>
      </c>
      <c r="D11" s="254">
        <v>3658081</v>
      </c>
      <c r="E11" s="126">
        <v>4885320</v>
      </c>
      <c r="F11" s="127" t="s">
        <v>491</v>
      </c>
      <c r="G11" s="127" t="s">
        <v>492</v>
      </c>
      <c r="H11" s="514">
        <v>592058</v>
      </c>
      <c r="I11" s="252"/>
      <c r="J11" s="253"/>
      <c r="K11" s="253"/>
      <c r="L11" s="253"/>
    </row>
    <row r="12" spans="1:12" x14ac:dyDescent="0.2">
      <c r="A12" s="2" t="s">
        <v>485</v>
      </c>
      <c r="B12" s="102"/>
      <c r="C12" s="102"/>
      <c r="D12" s="103"/>
      <c r="E12" s="103"/>
      <c r="F12" s="255"/>
      <c r="G12" s="255"/>
      <c r="H12" s="255"/>
      <c r="I12" s="256"/>
    </row>
    <row r="13" spans="1:12" ht="121" customHeight="1" x14ac:dyDescent="0.2">
      <c r="A13" s="2" t="s">
        <v>486</v>
      </c>
      <c r="B13" s="611"/>
      <c r="C13" s="611"/>
      <c r="D13" s="611"/>
      <c r="E13" s="611"/>
      <c r="F13" s="611"/>
      <c r="G13" s="611"/>
      <c r="H13" s="611"/>
      <c r="I13" s="30"/>
    </row>
  </sheetData>
  <sheetProtection algorithmName="SHA-512" hashValue="574eNa581IkboJQ8hoSxA7sDwPrFfJenJrzgFRsvOacVNkaEmEpZkLLCjKTEtyN4mZDsHO18i7wUBB7UkuySTA==" saltValue="RC5hZUK97JoI7Mzjt/+3Kw==" spinCount="100000" sheet="1" objects="1" scenarios="1"/>
  <mergeCells count="2">
    <mergeCell ref="B3:H3"/>
    <mergeCell ref="B13:H13"/>
  </mergeCells>
  <hyperlinks>
    <hyperlink ref="B2" display="Content!A1" xr:uid="{CE6D134B-C3D6-524C-9D51-0B41E039A3DA}"/>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22</vt:i4>
      </vt:variant>
      <vt:variant>
        <vt:lpstr>Named Ranges</vt:lpstr>
      </vt:variant>
      <vt:variant>
        <vt:i4>6</vt:i4>
      </vt:variant>
    </vt:vector>
  </HeadingPairs>
  <TitlesOfParts>
    <vt:vector size="28" baseType="lpstr">
      <vt:lpstr>Content</vt:lpstr>
      <vt:lpstr>GRI Content</vt:lpstr>
      <vt:lpstr>SASB Content</vt:lpstr>
      <vt:lpstr>Figures</vt:lpstr>
      <vt:lpstr>Environmental&gt;&gt;</vt:lpstr>
      <vt:lpstr>Emissions</vt:lpstr>
      <vt:lpstr>Water resources</vt:lpstr>
      <vt:lpstr>Energy</vt:lpstr>
      <vt:lpstr>Waste</vt:lpstr>
      <vt:lpstr>Expenditure</vt:lpstr>
      <vt:lpstr>Social&gt;&gt;</vt:lpstr>
      <vt:lpstr>Employees</vt:lpstr>
      <vt:lpstr>Diversity&amp;Inclusion</vt:lpstr>
      <vt:lpstr>Training</vt:lpstr>
      <vt:lpstr>HSE</vt:lpstr>
      <vt:lpstr>Governance&gt;&gt;</vt:lpstr>
      <vt:lpstr>Corporate Governance</vt:lpstr>
      <vt:lpstr>Financial</vt:lpstr>
      <vt:lpstr>Procurement</vt:lpstr>
      <vt:lpstr>Compliance</vt:lpstr>
      <vt:lpstr>Others&gt;&gt;</vt:lpstr>
      <vt:lpstr>Operational Indicators</vt:lpstr>
      <vt:lpstr>Financial!_ftn1</vt:lpstr>
      <vt:lpstr>Financial!_ftn2</vt:lpstr>
      <vt:lpstr>Financial!_ftn3</vt:lpstr>
      <vt:lpstr>Financial!_ftnref1</vt:lpstr>
      <vt:lpstr>Financial!_ftnref2</vt:lpstr>
      <vt:lpstr>Financial!_ftnref3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Kairolla Aidyn</dc:creator>
  <cp:lastModifiedBy>Gabdulla Amankeldiuly</cp:lastModifiedBy>
  <dcterms:created xsi:type="dcterms:W3CDTF">2025-06-11T07:52:09Z</dcterms:created>
  <dcterms:modified xsi:type="dcterms:W3CDTF">2025-07-04T14:09:01Z</dcterms:modified>
</cp:coreProperties>
</file>